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0115" windowHeight="7740" activeTab="3"/>
  </bookViews>
  <sheets>
    <sheet name="ไตรมาส1" sheetId="1" r:id="rId1"/>
    <sheet name="ไตรมาส 2" sheetId="4" r:id="rId2"/>
    <sheet name="ไตรมาส 3" sheetId="6" r:id="rId3"/>
    <sheet name="ไตรมาส 4" sheetId="5" r:id="rId4"/>
    <sheet name="Sheet2" sheetId="2" r:id="rId5"/>
    <sheet name="Sheet3" sheetId="3" r:id="rId6"/>
  </sheets>
  <calcPr calcId="144525"/>
</workbook>
</file>

<file path=xl/calcChain.xml><?xml version="1.0" encoding="utf-8"?>
<calcChain xmlns="http://schemas.openxmlformats.org/spreadsheetml/2006/main">
  <c r="B44" i="5" l="1"/>
  <c r="F30" i="5"/>
  <c r="C30" i="5"/>
  <c r="C22" i="5"/>
  <c r="F30" i="6" l="1"/>
  <c r="D30" i="6"/>
  <c r="C30" i="6"/>
  <c r="C29" i="5"/>
  <c r="C29" i="6"/>
  <c r="C30" i="4"/>
  <c r="C26" i="1"/>
  <c r="C14" i="1"/>
  <c r="C21" i="5"/>
  <c r="C21" i="4"/>
  <c r="C22" i="4"/>
  <c r="C23" i="4"/>
  <c r="C19" i="4"/>
  <c r="C15" i="4"/>
  <c r="C25" i="1"/>
  <c r="C22" i="1"/>
  <c r="C21" i="1"/>
  <c r="C15" i="1"/>
  <c r="F19" i="1"/>
  <c r="C19" i="1" s="1"/>
  <c r="D18" i="1"/>
  <c r="C18" i="1" s="1"/>
  <c r="D16" i="1"/>
  <c r="C16" i="1" s="1"/>
  <c r="F12" i="1"/>
  <c r="D12" i="1"/>
  <c r="C12" i="1" s="1"/>
  <c r="E11" i="1"/>
  <c r="F11" i="1"/>
  <c r="D11" i="1"/>
  <c r="C11" i="1" s="1"/>
  <c r="E10" i="1"/>
  <c r="F10" i="1"/>
  <c r="D10" i="1"/>
  <c r="C10" i="1" s="1"/>
  <c r="E9" i="1"/>
  <c r="F9" i="1"/>
  <c r="D9" i="1"/>
  <c r="C9" i="1" s="1"/>
  <c r="E8" i="1"/>
  <c r="E30" i="1" s="1"/>
  <c r="F8" i="1"/>
  <c r="F30" i="1" s="1"/>
  <c r="D8" i="1"/>
  <c r="C8" i="1" s="1"/>
  <c r="C30" i="1" s="1"/>
  <c r="D12" i="5"/>
  <c r="C12" i="5" s="1"/>
  <c r="D11" i="5"/>
  <c r="C11" i="5" s="1"/>
  <c r="D10" i="5"/>
  <c r="C10" i="5" s="1"/>
  <c r="D9" i="5"/>
  <c r="C9" i="5" s="1"/>
  <c r="E9" i="5"/>
  <c r="F9" i="5"/>
  <c r="E10" i="5"/>
  <c r="F10" i="5"/>
  <c r="E11" i="5"/>
  <c r="F11" i="5"/>
  <c r="E12" i="5"/>
  <c r="F12" i="5"/>
  <c r="E8" i="5"/>
  <c r="E30" i="5" s="1"/>
  <c r="F8" i="5"/>
  <c r="D8" i="5"/>
  <c r="C8" i="5" s="1"/>
  <c r="C15" i="5"/>
  <c r="D16" i="5"/>
  <c r="C16" i="5" s="1"/>
  <c r="E16" i="5"/>
  <c r="F16" i="5"/>
  <c r="D18" i="5"/>
  <c r="C18" i="5" s="1"/>
  <c r="E18" i="5"/>
  <c r="F18" i="5"/>
  <c r="C19" i="5"/>
  <c r="E20" i="5"/>
  <c r="E20" i="6"/>
  <c r="C19" i="6"/>
  <c r="F18" i="6"/>
  <c r="E18" i="6"/>
  <c r="D18" i="6"/>
  <c r="C18" i="6" s="1"/>
  <c r="F16" i="6"/>
  <c r="E16" i="6"/>
  <c r="D16" i="6"/>
  <c r="C16" i="6"/>
  <c r="F12" i="6"/>
  <c r="E12" i="6"/>
  <c r="D12" i="6"/>
  <c r="F11" i="6"/>
  <c r="E11" i="6"/>
  <c r="D11" i="6"/>
  <c r="C11" i="6" s="1"/>
  <c r="F10" i="6"/>
  <c r="E10" i="6"/>
  <c r="D10" i="6"/>
  <c r="F9" i="6"/>
  <c r="E9" i="6"/>
  <c r="D9" i="6"/>
  <c r="C9" i="6" s="1"/>
  <c r="F8" i="6"/>
  <c r="E8" i="6"/>
  <c r="E30" i="6" s="1"/>
  <c r="D8" i="6"/>
  <c r="E20" i="1"/>
  <c r="F18" i="1"/>
  <c r="E18" i="1"/>
  <c r="F16" i="1"/>
  <c r="E16" i="1"/>
  <c r="E12" i="1"/>
  <c r="E20" i="4"/>
  <c r="C20" i="4" s="1"/>
  <c r="C10" i="6" l="1"/>
  <c r="C12" i="6"/>
  <c r="D30" i="5"/>
  <c r="C8" i="6"/>
  <c r="D30" i="1"/>
  <c r="F18" i="4"/>
  <c r="E18" i="4"/>
  <c r="D18" i="4"/>
  <c r="C18" i="4" s="1"/>
  <c r="F16" i="4"/>
  <c r="E16" i="4"/>
  <c r="D16" i="4"/>
  <c r="F12" i="4"/>
  <c r="E12" i="4"/>
  <c r="D12" i="4"/>
  <c r="C12" i="4" s="1"/>
  <c r="F11" i="4"/>
  <c r="E11" i="4"/>
  <c r="D11" i="4"/>
  <c r="F10" i="4"/>
  <c r="E10" i="4"/>
  <c r="D10" i="4"/>
  <c r="C10" i="4" s="1"/>
  <c r="F9" i="4"/>
  <c r="E9" i="4"/>
  <c r="D9" i="4"/>
  <c r="F8" i="4"/>
  <c r="F30" i="4" s="1"/>
  <c r="E8" i="4"/>
  <c r="E30" i="4" s="1"/>
  <c r="D8" i="4"/>
  <c r="C8" i="4" l="1"/>
  <c r="D30" i="4"/>
  <c r="C9" i="4"/>
  <c r="C11" i="4"/>
  <c r="C16" i="4"/>
</calcChain>
</file>

<file path=xl/sharedStrings.xml><?xml version="1.0" encoding="utf-8"?>
<sst xmlns="http://schemas.openxmlformats.org/spreadsheetml/2006/main" count="184" uniqueCount="56">
  <si>
    <t>องค์การบริหารส่วนตำบลโพนแพง</t>
  </si>
  <si>
    <t>งบประมาณรายจ่าย ประจำปีงบประมาณ พ.ศ. 2564</t>
  </si>
  <si>
    <t>ไตรมาสที่  1 ตั้งแต่เดือน ตุลาคม  2563 ถึงเดือน ธันวาคม  2563</t>
  </si>
  <si>
    <t>ลำดับที่</t>
  </si>
  <si>
    <t>ประเภท</t>
  </si>
  <si>
    <t>ประมาณการค่าใช้จ่าย</t>
  </si>
  <si>
    <t>รวม</t>
  </si>
  <si>
    <t>ตุลาคม</t>
  </si>
  <si>
    <t>พฤศจิกายน</t>
  </si>
  <si>
    <t>ธันวาคม</t>
  </si>
  <si>
    <t>หมายเหตุ</t>
  </si>
  <si>
    <t>แผนการใช้จ่ายเงินเป็นประมาณการรายจ่าย ประจำปีงบประมาณ พ.ศ. 2564</t>
  </si>
  <si>
    <t>----------------------------------------------------------------------------------------------------------------------</t>
  </si>
  <si>
    <t xml:space="preserve">  </t>
  </si>
  <si>
    <t>ลงชื่อ                                  หัวหน้าหน่วยงาน</t>
  </si>
  <si>
    <t>ลงชื่อ                                  ผู้รายงาน</t>
  </si>
  <si>
    <t>เงินเดือนพนักงาน</t>
  </si>
  <si>
    <t>เงินประจำตำแหน่ง</t>
  </si>
  <si>
    <t>ค่าจ้างลูกจ้างประจำ</t>
  </si>
  <si>
    <t>ค่าตอบแทนพนักงานจ้าง</t>
  </si>
  <si>
    <t>เงินเพิ่มต่างๆ ของพนักงานจ้าง</t>
  </si>
  <si>
    <t>แผนการใช้จ่ายเงินของกองคลัง</t>
  </si>
  <si>
    <t>งานบริหารงานคลัง</t>
  </si>
  <si>
    <t>ค่าตอบแทนผู้ปฏิบัติราชการอันเป็นประโยชน์แก่องค์กรปกครองส่วนท้องถิ่น</t>
  </si>
  <si>
    <t>ค่าตอบแทนการปฏิบัติงานนอกเวลาราชการ</t>
  </si>
  <si>
    <t>เงินช่วยเหลือการศึกษาบุตร</t>
  </si>
  <si>
    <t>รายจ่ายเพื่อให้ได้มาซึ่งบริการ</t>
  </si>
  <si>
    <t>ค่าใช้จ่ายในการเดินทางไปราชการ</t>
  </si>
  <si>
    <t>ค่าบำรุงรักษาและซ่อมแซม</t>
  </si>
  <si>
    <t>วัสดุสำนักงาน</t>
  </si>
  <si>
    <t>วัสดุคอมพิวเตอร์</t>
  </si>
  <si>
    <t>ค่าไฟฟ้า</t>
  </si>
  <si>
    <t>ค่าบริการโทรศัพท์</t>
  </si>
  <si>
    <t>ค่าบริการไปรษณีย์</t>
  </si>
  <si>
    <t>รายจ่ายอื่นเพื่อจ่ายเป็นค่าจ้างเหมาโครงการปรับปรุงข้อมูลแผนที่ภาษีและทะเบียนทรัพย์สิน</t>
  </si>
  <si>
    <t xml:space="preserve">        (นางสาววีรนุช  คำสิทธิ์) </t>
  </si>
  <si>
    <t xml:space="preserve">           หัวหน้าฝ่ายการเงิน</t>
  </si>
  <si>
    <t xml:space="preserve">          (นางสาวสุทธิณี  ศรีรักษ์)</t>
  </si>
  <si>
    <t xml:space="preserve">             ผู้อำนวยการกองคลัง</t>
  </si>
  <si>
    <t>ไตรมาสที่  2 ตั้งแต่เดือน มกราคม  2564 ถึงเดือน มีนาคม  2564</t>
  </si>
  <si>
    <t>ไตรมาสที่  3 ตั้งแต่เดือน เมษายน  2564 ถึงเดือน มิถุนายน  2564</t>
  </si>
  <si>
    <t>ไตรมาสที่  4  ตั้งแต่เดือน กรกฎาคม  2564 ถึงเดือน กันยายน  2564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</si>
  <si>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</si>
  <si>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</si>
  <si>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</si>
  <si>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</si>
  <si>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</si>
  <si>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</si>
  <si>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</si>
  <si>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</si>
  <si>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</si>
  <si>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1.ค่าจ้างเหมาบริการ-บุคคลภายนอก</t>
  </si>
  <si>
    <t>2.ค่าใช้จ่ายในการเดินทางไปราชการ</t>
  </si>
  <si>
    <t>3.ค่าจ้างเหมาคัดลอกเอกสารที่เกี่ยวข้อง</t>
  </si>
  <si>
    <t>4.ค่าวัสดุสำนักงาน</t>
  </si>
  <si>
    <t>5.ค่าไปรษณีย์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</si>
</sst>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3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87" fontId="4" fillId="0" borderId="5" xfId="0" applyNumberFormat="1" applyFont="1" applyBorder="1" applyAlignment="1">
      <alignment horizontal="center" vertical="center" wrapText="1"/>
    </xf>
    <xf numFmtId="187" fontId="4" fillId="0" borderId="5" xfId="1" applyNumberFormat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87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/>
    <xf numFmtId="0" fontId="4" fillId="0" borderId="1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187" fontId="4" fillId="0" borderId="7" xfId="0" applyNumberFormat="1" applyFont="1" applyBorder="1" applyAlignment="1">
      <alignment horizontal="center" vertical="center" wrapText="1"/>
    </xf>
    <xf numFmtId="187" fontId="4" fillId="0" borderId="0" xfId="0" applyNumberFormat="1" applyFont="1" applyBorder="1" applyAlignment="1">
      <alignment horizontal="center" vertical="center" wrapText="1"/>
    </xf>
    <xf numFmtId="187" fontId="4" fillId="0" borderId="13" xfId="0" applyNumberFormat="1" applyFont="1" applyBorder="1" applyAlignment="1">
      <alignment horizontal="center" vertical="center" wrapText="1"/>
    </xf>
    <xf numFmtId="187" fontId="4" fillId="0" borderId="14" xfId="0" applyNumberFormat="1" applyFont="1" applyBorder="1" applyAlignment="1">
      <alignment horizontal="center" vertical="center" wrapText="1"/>
    </xf>
    <xf numFmtId="187" fontId="4" fillId="0" borderId="12" xfId="0" applyNumberFormat="1" applyFont="1" applyBorder="1" applyAlignment="1">
      <alignment horizontal="center" vertical="center" wrapText="1"/>
    </xf>
    <xf numFmtId="187" fontId="4" fillId="0" borderId="18" xfId="0" applyNumberFormat="1" applyFont="1" applyBorder="1" applyAlignment="1">
      <alignment horizontal="center" vertical="center" wrapText="1"/>
    </xf>
    <xf numFmtId="187" fontId="4" fillId="0" borderId="19" xfId="0" applyNumberFormat="1" applyFont="1" applyBorder="1" applyAlignment="1">
      <alignment horizontal="center" vertical="center" wrapText="1"/>
    </xf>
    <xf numFmtId="187" fontId="4" fillId="0" borderId="20" xfId="0" applyNumberFormat="1" applyFont="1" applyBorder="1" applyAlignment="1">
      <alignment horizontal="center" vertical="center" wrapText="1"/>
    </xf>
    <xf numFmtId="43" fontId="4" fillId="0" borderId="7" xfId="1" applyFont="1" applyBorder="1" applyAlignment="1">
      <alignment horizontal="center" vertical="center" wrapText="1"/>
    </xf>
    <xf numFmtId="43" fontId="4" fillId="0" borderId="13" xfId="1" applyFont="1" applyBorder="1" applyAlignment="1">
      <alignment horizontal="center" vertical="center" wrapText="1"/>
    </xf>
    <xf numFmtId="43" fontId="4" fillId="0" borderId="14" xfId="1" applyFont="1" applyBorder="1" applyAlignment="1">
      <alignment horizontal="center" vertical="center" wrapText="1"/>
    </xf>
    <xf numFmtId="43" fontId="4" fillId="0" borderId="12" xfId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87" fontId="4" fillId="0" borderId="0" xfId="1" applyNumberFormat="1" applyFont="1" applyBorder="1" applyAlignment="1">
      <alignment horizontal="center" vertical="center" wrapText="1"/>
    </xf>
    <xf numFmtId="187" fontId="3" fillId="0" borderId="5" xfId="0" applyNumberFormat="1" applyFont="1" applyBorder="1" applyAlignment="1">
      <alignment horizontal="center" vertical="center" wrapText="1"/>
    </xf>
    <xf numFmtId="187" fontId="4" fillId="0" borderId="13" xfId="1" applyNumberFormat="1" applyFont="1" applyBorder="1" applyAlignment="1">
      <alignment horizontal="center" vertical="center" wrapText="1"/>
    </xf>
    <xf numFmtId="187" fontId="4" fillId="0" borderId="14" xfId="1" applyNumberFormat="1" applyFont="1" applyBorder="1" applyAlignment="1">
      <alignment horizontal="center" vertical="center" wrapText="1"/>
    </xf>
    <xf numFmtId="187" fontId="4" fillId="0" borderId="12" xfId="1" applyNumberFormat="1" applyFont="1" applyBorder="1" applyAlignment="1">
      <alignment horizontal="center" vertical="center" wrapText="1"/>
    </xf>
    <xf numFmtId="187" fontId="5" fillId="0" borderId="0" xfId="0" applyNumberFormat="1" applyFont="1" applyBorder="1"/>
    <xf numFmtId="187" fontId="5" fillId="0" borderId="0" xfId="0" applyNumberFormat="1" applyFont="1"/>
    <xf numFmtId="187" fontId="4" fillId="0" borderId="18" xfId="1" applyNumberFormat="1" applyFont="1" applyBorder="1" applyAlignment="1">
      <alignment horizontal="center" vertical="center" wrapText="1"/>
    </xf>
    <xf numFmtId="187" fontId="4" fillId="0" borderId="19" xfId="1" applyNumberFormat="1" applyFont="1" applyBorder="1" applyAlignment="1">
      <alignment horizontal="center" vertical="center" wrapText="1"/>
    </xf>
    <xf numFmtId="187" fontId="4" fillId="0" borderId="20" xfId="1" applyNumberFormat="1" applyFont="1" applyBorder="1" applyAlignment="1">
      <alignment horizontal="center" vertical="center" wrapText="1"/>
    </xf>
    <xf numFmtId="43" fontId="4" fillId="0" borderId="7" xfId="1" applyFont="1" applyFill="1" applyBorder="1" applyAlignment="1">
      <alignment horizontal="center" vertical="center" wrapText="1"/>
    </xf>
    <xf numFmtId="187" fontId="0" fillId="0" borderId="0" xfId="0" applyNumberFormat="1"/>
    <xf numFmtId="43" fontId="0" fillId="0" borderId="0" xfId="0" applyNumberFormat="1"/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187" fontId="4" fillId="2" borderId="5" xfId="0" applyNumberFormat="1" applyFont="1" applyFill="1" applyBorder="1" applyAlignment="1">
      <alignment horizontal="center" vertical="center" wrapText="1"/>
    </xf>
    <xf numFmtId="43" fontId="4" fillId="2" borderId="5" xfId="1" applyFont="1" applyFill="1" applyBorder="1" applyAlignment="1">
      <alignment horizontal="center" vertical="center" wrapText="1"/>
    </xf>
    <xf numFmtId="187" fontId="4" fillId="2" borderId="5" xfId="1" applyNumberFormat="1" applyFont="1" applyFill="1" applyBorder="1" applyAlignment="1">
      <alignment horizontal="center" vertical="center" wrapText="1"/>
    </xf>
    <xf numFmtId="187" fontId="4" fillId="0" borderId="7" xfId="1" applyNumberFormat="1" applyFont="1" applyBorder="1" applyAlignment="1">
      <alignment horizontal="center" vertical="center" wrapText="1"/>
    </xf>
    <xf numFmtId="187" fontId="4" fillId="0" borderId="22" xfId="0" applyNumberFormat="1" applyFont="1" applyBorder="1" applyAlignment="1">
      <alignment horizontal="center" vertical="center" wrapText="1"/>
    </xf>
    <xf numFmtId="187" fontId="4" fillId="0" borderId="23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87" fontId="4" fillId="0" borderId="0" xfId="1" applyNumberFormat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20" zoomScale="120" zoomScaleNormal="120" workbookViewId="0">
      <selection activeCell="B25" sqref="B25:B29"/>
    </sheetView>
  </sheetViews>
  <sheetFormatPr defaultRowHeight="16.5" x14ac:dyDescent="0.25"/>
  <cols>
    <col min="1" max="1" width="5.25" style="14" customWidth="1"/>
    <col min="2" max="2" width="43.625" style="14" customWidth="1"/>
    <col min="3" max="3" width="9" style="14" customWidth="1"/>
    <col min="4" max="5" width="10.25" style="14" customWidth="1"/>
    <col min="6" max="6" width="11.375" style="14" customWidth="1"/>
    <col min="7" max="7" width="13.375" bestFit="1" customWidth="1"/>
  </cols>
  <sheetData>
    <row r="1" spans="1:6" x14ac:dyDescent="0.2">
      <c r="A1" s="71" t="s">
        <v>0</v>
      </c>
      <c r="B1" s="71"/>
      <c r="C1" s="71"/>
      <c r="D1" s="71"/>
      <c r="E1" s="71"/>
      <c r="F1" s="71"/>
    </row>
    <row r="2" spans="1:6" x14ac:dyDescent="0.2">
      <c r="A2" s="71" t="s">
        <v>21</v>
      </c>
      <c r="B2" s="71"/>
      <c r="C2" s="71"/>
      <c r="D2" s="71"/>
      <c r="E2" s="71"/>
      <c r="F2" s="71"/>
    </row>
    <row r="3" spans="1:6" x14ac:dyDescent="0.2">
      <c r="A3" s="71" t="s">
        <v>1</v>
      </c>
      <c r="B3" s="71"/>
      <c r="C3" s="71"/>
      <c r="D3" s="71"/>
      <c r="E3" s="71"/>
      <c r="F3" s="71"/>
    </row>
    <row r="4" spans="1:6" x14ac:dyDescent="0.2">
      <c r="A4" s="71" t="s">
        <v>2</v>
      </c>
      <c r="B4" s="71"/>
      <c r="C4" s="71"/>
      <c r="D4" s="71"/>
      <c r="E4" s="71"/>
      <c r="F4" s="71"/>
    </row>
    <row r="5" spans="1:6" ht="17.25" thickBot="1" x14ac:dyDescent="0.25">
      <c r="A5" s="72" t="s">
        <v>22</v>
      </c>
      <c r="B5" s="72"/>
      <c r="C5" s="72"/>
      <c r="D5" s="72"/>
      <c r="E5" s="72"/>
      <c r="F5" s="72"/>
    </row>
    <row r="6" spans="1:6" ht="20.100000000000001" customHeight="1" thickBot="1" x14ac:dyDescent="0.25">
      <c r="A6" s="73" t="s">
        <v>3</v>
      </c>
      <c r="B6" s="73" t="s">
        <v>4</v>
      </c>
      <c r="C6" s="75" t="s">
        <v>5</v>
      </c>
      <c r="D6" s="76"/>
      <c r="E6" s="76"/>
      <c r="F6" s="77"/>
    </row>
    <row r="7" spans="1:6" ht="20.100000000000001" customHeight="1" thickBot="1" x14ac:dyDescent="0.25">
      <c r="A7" s="74"/>
      <c r="B7" s="74"/>
      <c r="C7" s="2" t="s">
        <v>6</v>
      </c>
      <c r="D7" s="2" t="s">
        <v>7</v>
      </c>
      <c r="E7" s="2" t="s">
        <v>8</v>
      </c>
      <c r="F7" s="2" t="s">
        <v>9</v>
      </c>
    </row>
    <row r="8" spans="1:6" ht="20.100000000000001" customHeight="1" thickBot="1" x14ac:dyDescent="0.25">
      <c r="A8" s="3">
        <v>1</v>
      </c>
      <c r="B8" s="4" t="s">
        <v>16</v>
      </c>
      <c r="C8" s="5">
        <f>D8+E8+F8</f>
        <v>336450</v>
      </c>
      <c r="D8" s="6">
        <f>1345800/12</f>
        <v>112150</v>
      </c>
      <c r="E8" s="6">
        <f t="shared" ref="E8:F8" si="0">1345800/12</f>
        <v>112150</v>
      </c>
      <c r="F8" s="6">
        <f t="shared" si="0"/>
        <v>112150</v>
      </c>
    </row>
    <row r="9" spans="1:6" ht="20.100000000000001" customHeight="1" thickBot="1" x14ac:dyDescent="0.25">
      <c r="A9" s="3">
        <v>2</v>
      </c>
      <c r="B9" s="4" t="s">
        <v>17</v>
      </c>
      <c r="C9" s="5">
        <f>D9+E9+F9</f>
        <v>15000</v>
      </c>
      <c r="D9" s="6">
        <f>60000/12</f>
        <v>5000</v>
      </c>
      <c r="E9" s="6">
        <f t="shared" ref="E9:F9" si="1">60000/12</f>
        <v>5000</v>
      </c>
      <c r="F9" s="6">
        <f t="shared" si="1"/>
        <v>5000</v>
      </c>
    </row>
    <row r="10" spans="1:6" ht="20.100000000000001" customHeight="1" thickBot="1" x14ac:dyDescent="0.25">
      <c r="A10" s="3">
        <v>3</v>
      </c>
      <c r="B10" s="4" t="s">
        <v>18</v>
      </c>
      <c r="C10" s="5">
        <f>D10+E10+F10</f>
        <v>114720</v>
      </c>
      <c r="D10" s="6">
        <f>458880/12</f>
        <v>38240</v>
      </c>
      <c r="E10" s="6">
        <f t="shared" ref="E10:F10" si="2">458880/12</f>
        <v>38240</v>
      </c>
      <c r="F10" s="6">
        <f t="shared" si="2"/>
        <v>38240</v>
      </c>
    </row>
    <row r="11" spans="1:6" ht="20.100000000000001" customHeight="1" thickBot="1" x14ac:dyDescent="0.25">
      <c r="A11" s="3">
        <v>4</v>
      </c>
      <c r="B11" s="4" t="s">
        <v>19</v>
      </c>
      <c r="C11" s="5">
        <f>D11+E11+F11</f>
        <v>197310</v>
      </c>
      <c r="D11" s="6">
        <f>789240/12</f>
        <v>65770</v>
      </c>
      <c r="E11" s="6">
        <f t="shared" ref="E11:F11" si="3">789240/12</f>
        <v>65770</v>
      </c>
      <c r="F11" s="6">
        <f t="shared" si="3"/>
        <v>65770</v>
      </c>
    </row>
    <row r="12" spans="1:6" ht="20.100000000000001" customHeight="1" thickBot="1" x14ac:dyDescent="0.25">
      <c r="A12" s="3">
        <v>5</v>
      </c>
      <c r="B12" s="4" t="s">
        <v>20</v>
      </c>
      <c r="C12" s="5">
        <f>D12+E12+F12</f>
        <v>12255</v>
      </c>
      <c r="D12" s="6">
        <f>49020/12</f>
        <v>4085</v>
      </c>
      <c r="E12" s="6">
        <f>49020/12</f>
        <v>4085</v>
      </c>
      <c r="F12" s="6">
        <f>49020/12</f>
        <v>4085</v>
      </c>
    </row>
    <row r="13" spans="1:6" ht="20.100000000000001" customHeight="1" thickBot="1" x14ac:dyDescent="0.25">
      <c r="A13" s="3">
        <v>6</v>
      </c>
      <c r="B13" s="4" t="s">
        <v>23</v>
      </c>
      <c r="C13" s="5">
        <v>0</v>
      </c>
      <c r="D13" s="7">
        <v>0</v>
      </c>
      <c r="E13" s="7">
        <v>0</v>
      </c>
      <c r="F13" s="7">
        <v>0</v>
      </c>
    </row>
    <row r="14" spans="1:6" ht="20.100000000000001" customHeight="1" thickBot="1" x14ac:dyDescent="0.25">
      <c r="A14" s="3">
        <v>7</v>
      </c>
      <c r="B14" s="4" t="s">
        <v>24</v>
      </c>
      <c r="C14" s="5">
        <f>D14</f>
        <v>60000</v>
      </c>
      <c r="D14" s="6">
        <v>60000</v>
      </c>
      <c r="E14" s="7">
        <v>0</v>
      </c>
      <c r="F14" s="7">
        <v>0</v>
      </c>
    </row>
    <row r="15" spans="1:6" ht="20.100000000000001" customHeight="1" thickBot="1" x14ac:dyDescent="0.25">
      <c r="A15" s="54">
        <v>8</v>
      </c>
      <c r="B15" s="55" t="s">
        <v>25</v>
      </c>
      <c r="C15" s="56">
        <f>D15+E15+F15</f>
        <v>5000</v>
      </c>
      <c r="D15" s="57">
        <v>0</v>
      </c>
      <c r="E15" s="57">
        <v>0</v>
      </c>
      <c r="F15" s="58">
        <v>5000</v>
      </c>
    </row>
    <row r="16" spans="1:6" ht="20.100000000000001" customHeight="1" thickBot="1" x14ac:dyDescent="0.25">
      <c r="A16" s="9">
        <v>9</v>
      </c>
      <c r="B16" s="10" t="s">
        <v>26</v>
      </c>
      <c r="C16" s="5">
        <f>D16+E16+F16</f>
        <v>7500</v>
      </c>
      <c r="D16" s="11">
        <f>30000/12</f>
        <v>2500</v>
      </c>
      <c r="E16" s="11">
        <f>30000/12</f>
        <v>2500</v>
      </c>
      <c r="F16" s="11">
        <f>30000/12</f>
        <v>2500</v>
      </c>
    </row>
    <row r="17" spans="1:7" ht="20.100000000000001" customHeight="1" thickBot="1" x14ac:dyDescent="0.25">
      <c r="A17" s="3">
        <v>10</v>
      </c>
      <c r="B17" s="12" t="s">
        <v>27</v>
      </c>
      <c r="C17" s="5">
        <v>0</v>
      </c>
      <c r="D17" s="6">
        <v>0</v>
      </c>
      <c r="E17" s="6">
        <v>0</v>
      </c>
      <c r="F17" s="6">
        <v>0</v>
      </c>
    </row>
    <row r="18" spans="1:7" ht="20.100000000000001" customHeight="1" thickBot="1" x14ac:dyDescent="0.25">
      <c r="A18" s="9">
        <v>11</v>
      </c>
      <c r="B18" s="12" t="s">
        <v>28</v>
      </c>
      <c r="C18" s="5">
        <f>D18+E18+F18</f>
        <v>7500</v>
      </c>
      <c r="D18" s="6">
        <f>30000/12</f>
        <v>2500</v>
      </c>
      <c r="E18" s="6">
        <f t="shared" ref="E18:F18" si="4">30000/12</f>
        <v>2500</v>
      </c>
      <c r="F18" s="6">
        <f t="shared" si="4"/>
        <v>2500</v>
      </c>
    </row>
    <row r="19" spans="1:7" ht="20.100000000000001" customHeight="1" thickBot="1" x14ac:dyDescent="0.25">
      <c r="A19" s="3">
        <v>12</v>
      </c>
      <c r="B19" s="12" t="s">
        <v>29</v>
      </c>
      <c r="C19" s="5">
        <f>D19+E19+F19</f>
        <v>12500.001</v>
      </c>
      <c r="D19" s="7">
        <v>0</v>
      </c>
      <c r="E19" s="7">
        <v>0</v>
      </c>
      <c r="F19" s="6">
        <f>4166.667*3</f>
        <v>12500.001</v>
      </c>
    </row>
    <row r="20" spans="1:7" ht="20.100000000000001" customHeight="1" thickBot="1" x14ac:dyDescent="0.25">
      <c r="A20" s="9">
        <v>13</v>
      </c>
      <c r="B20" s="12" t="s">
        <v>30</v>
      </c>
      <c r="C20" s="5">
        <v>10000</v>
      </c>
      <c r="D20" s="7">
        <v>0</v>
      </c>
      <c r="E20" s="7">
        <f>D20</f>
        <v>0</v>
      </c>
      <c r="F20" s="6">
        <v>10000</v>
      </c>
      <c r="G20" s="51"/>
    </row>
    <row r="21" spans="1:7" ht="20.100000000000001" customHeight="1" thickBot="1" x14ac:dyDescent="0.25">
      <c r="A21" s="3">
        <v>14</v>
      </c>
      <c r="B21" s="12" t="s">
        <v>31</v>
      </c>
      <c r="C21" s="5">
        <f>D21+E21+F21</f>
        <v>349800</v>
      </c>
      <c r="D21" s="6">
        <v>116600</v>
      </c>
      <c r="E21" s="6">
        <v>116600</v>
      </c>
      <c r="F21" s="6">
        <v>116600</v>
      </c>
    </row>
    <row r="22" spans="1:7" ht="20.100000000000001" customHeight="1" thickBot="1" x14ac:dyDescent="0.25">
      <c r="A22" s="9">
        <v>15</v>
      </c>
      <c r="B22" s="12" t="s">
        <v>32</v>
      </c>
      <c r="C22" s="5">
        <f>D22+E22+F22</f>
        <v>16200</v>
      </c>
      <c r="D22" s="6">
        <v>5400</v>
      </c>
      <c r="E22" s="6">
        <v>5400</v>
      </c>
      <c r="F22" s="6">
        <v>5400</v>
      </c>
      <c r="G22" s="52"/>
    </row>
    <row r="23" spans="1:7" ht="20.100000000000001" customHeight="1" x14ac:dyDescent="0.2">
      <c r="A23" s="22">
        <v>16</v>
      </c>
      <c r="B23" s="10" t="s">
        <v>33</v>
      </c>
      <c r="C23" s="28">
        <v>250</v>
      </c>
      <c r="D23" s="36">
        <v>0</v>
      </c>
      <c r="E23" s="36">
        <v>0</v>
      </c>
      <c r="F23" s="59">
        <v>250</v>
      </c>
    </row>
    <row r="24" spans="1:7" ht="33.75" customHeight="1" x14ac:dyDescent="0.2">
      <c r="A24" s="23">
        <v>17</v>
      </c>
      <c r="B24" s="20" t="s">
        <v>34</v>
      </c>
      <c r="C24" s="30"/>
      <c r="D24" s="37"/>
      <c r="E24" s="37"/>
      <c r="F24" s="37"/>
    </row>
    <row r="25" spans="1:7" ht="20.100000000000001" customHeight="1" x14ac:dyDescent="0.2">
      <c r="A25" s="24"/>
      <c r="B25" s="21" t="s">
        <v>51</v>
      </c>
      <c r="C25" s="31">
        <f>D25+E25+F25</f>
        <v>27000</v>
      </c>
      <c r="D25" s="44">
        <v>9000</v>
      </c>
      <c r="E25" s="44">
        <v>9000</v>
      </c>
      <c r="F25" s="44">
        <v>9000</v>
      </c>
    </row>
    <row r="26" spans="1:7" ht="20.100000000000001" customHeight="1" x14ac:dyDescent="0.2">
      <c r="A26" s="24"/>
      <c r="B26" s="21" t="s">
        <v>52</v>
      </c>
      <c r="C26" s="31">
        <f>D26+E26+F26</f>
        <v>8000</v>
      </c>
      <c r="D26" s="44"/>
      <c r="E26" s="44"/>
      <c r="F26" s="44">
        <v>8000</v>
      </c>
    </row>
    <row r="27" spans="1:7" ht="20.100000000000001" customHeight="1" x14ac:dyDescent="0.2">
      <c r="A27" s="24"/>
      <c r="B27" s="21" t="s">
        <v>53</v>
      </c>
      <c r="C27" s="31">
        <v>4000</v>
      </c>
      <c r="D27" s="44">
        <v>0</v>
      </c>
      <c r="E27" s="44">
        <v>0</v>
      </c>
      <c r="F27" s="44">
        <v>4000</v>
      </c>
    </row>
    <row r="28" spans="1:7" ht="20.25" customHeight="1" x14ac:dyDescent="0.2">
      <c r="A28" s="24"/>
      <c r="B28" s="21" t="s">
        <v>54</v>
      </c>
      <c r="C28" s="31">
        <v>4000</v>
      </c>
      <c r="D28" s="44">
        <v>0</v>
      </c>
      <c r="E28" s="44">
        <v>0</v>
      </c>
      <c r="F28" s="44">
        <v>4000</v>
      </c>
    </row>
    <row r="29" spans="1:7" ht="20.25" customHeight="1" x14ac:dyDescent="0.2">
      <c r="A29" s="25"/>
      <c r="B29" s="19" t="s">
        <v>55</v>
      </c>
      <c r="C29" s="31"/>
      <c r="D29" s="44">
        <v>0</v>
      </c>
      <c r="E29" s="44">
        <v>0</v>
      </c>
      <c r="F29" s="44">
        <v>0</v>
      </c>
    </row>
    <row r="30" spans="1:7" ht="20.100000000000001" customHeight="1" thickBot="1" x14ac:dyDescent="0.25">
      <c r="A30" s="69" t="s">
        <v>6</v>
      </c>
      <c r="B30" s="70"/>
      <c r="C30" s="60">
        <f>SUM(C8:C29)</f>
        <v>1187485.0010000002</v>
      </c>
      <c r="D30" s="61">
        <f>SUM(D8:D29)</f>
        <v>421245</v>
      </c>
      <c r="E30" s="61">
        <f>SUM(E8:E29)</f>
        <v>361245</v>
      </c>
      <c r="F30" s="61">
        <f>SUM(F8:F29)</f>
        <v>404995.00099999999</v>
      </c>
      <c r="G30" s="53"/>
    </row>
    <row r="31" spans="1:7" s="1" customFormat="1" ht="18" x14ac:dyDescent="0.25">
      <c r="A31" s="13" t="s">
        <v>10</v>
      </c>
      <c r="B31" s="14"/>
      <c r="C31" s="29"/>
      <c r="D31" s="15"/>
      <c r="E31" s="15"/>
      <c r="F31" s="15"/>
    </row>
    <row r="32" spans="1:7" s="1" customFormat="1" ht="18" x14ac:dyDescent="0.25">
      <c r="A32" s="14"/>
      <c r="B32" s="13" t="s">
        <v>11</v>
      </c>
      <c r="C32" s="15"/>
      <c r="D32" s="15"/>
      <c r="E32" s="15"/>
      <c r="F32" s="15"/>
    </row>
    <row r="33" spans="1:6" s="1" customFormat="1" ht="18" x14ac:dyDescent="0.25">
      <c r="A33" s="14"/>
      <c r="B33" s="13" t="s">
        <v>12</v>
      </c>
      <c r="C33" s="15"/>
      <c r="D33" s="15"/>
      <c r="E33" s="15"/>
      <c r="F33" s="15"/>
    </row>
    <row r="34" spans="1:6" s="1" customFormat="1" ht="17.25" customHeight="1" x14ac:dyDescent="0.25">
      <c r="A34" s="13" t="s">
        <v>13</v>
      </c>
      <c r="B34" s="13" t="s">
        <v>12</v>
      </c>
      <c r="C34" s="15"/>
      <c r="D34" s="15"/>
      <c r="E34" s="15"/>
      <c r="F34" s="15"/>
    </row>
    <row r="35" spans="1:6" s="1" customFormat="1" ht="18" x14ac:dyDescent="0.25">
      <c r="A35" s="15"/>
      <c r="B35" s="16" t="s">
        <v>15</v>
      </c>
      <c r="C35" s="68" t="s">
        <v>14</v>
      </c>
      <c r="D35" s="68"/>
      <c r="E35" s="68"/>
      <c r="F35" s="68"/>
    </row>
    <row r="36" spans="1:6" s="1" customFormat="1" ht="18" x14ac:dyDescent="0.25">
      <c r="A36" s="15"/>
      <c r="B36" s="16" t="s">
        <v>35</v>
      </c>
      <c r="C36" s="68" t="s">
        <v>37</v>
      </c>
      <c r="D36" s="68"/>
      <c r="E36" s="68"/>
      <c r="F36" s="68"/>
    </row>
    <row r="37" spans="1:6" s="1" customFormat="1" ht="18" x14ac:dyDescent="0.25">
      <c r="A37" s="15"/>
      <c r="B37" s="16" t="s">
        <v>36</v>
      </c>
      <c r="C37" s="68" t="s">
        <v>38</v>
      </c>
      <c r="D37" s="68"/>
      <c r="E37" s="68"/>
      <c r="F37" s="68"/>
    </row>
    <row r="38" spans="1:6" x14ac:dyDescent="0.2">
      <c r="A38" s="15"/>
      <c r="B38" s="16"/>
      <c r="C38" s="15"/>
      <c r="D38" s="15"/>
      <c r="E38" s="15"/>
      <c r="F38" s="15"/>
    </row>
    <row r="39" spans="1:6" x14ac:dyDescent="0.2">
      <c r="A39" s="15"/>
      <c r="B39" s="16"/>
      <c r="C39" s="15"/>
      <c r="D39" s="15"/>
      <c r="E39" s="15"/>
      <c r="F39" s="15"/>
    </row>
    <row r="40" spans="1:6" x14ac:dyDescent="0.2">
      <c r="A40" s="15"/>
      <c r="B40" s="16"/>
      <c r="C40" s="29"/>
      <c r="D40" s="15"/>
      <c r="E40" s="15"/>
      <c r="F40" s="15"/>
    </row>
    <row r="41" spans="1:6" x14ac:dyDescent="0.2">
      <c r="A41" s="15"/>
      <c r="B41" s="16"/>
      <c r="C41" s="15"/>
      <c r="D41" s="15"/>
      <c r="E41" s="15"/>
      <c r="F41" s="15"/>
    </row>
    <row r="42" spans="1:6" x14ac:dyDescent="0.2">
      <c r="A42" s="15"/>
      <c r="B42" s="16"/>
      <c r="C42" s="15"/>
      <c r="D42" s="15"/>
      <c r="E42" s="15"/>
      <c r="F42" s="15"/>
    </row>
    <row r="43" spans="1:6" x14ac:dyDescent="0.2">
      <c r="A43" s="15"/>
      <c r="B43" s="16"/>
      <c r="C43" s="15"/>
      <c r="D43" s="15"/>
      <c r="E43" s="15"/>
      <c r="F43" s="15"/>
    </row>
    <row r="44" spans="1:6" x14ac:dyDescent="0.2">
      <c r="A44" s="15"/>
      <c r="B44" s="16"/>
      <c r="C44" s="15"/>
      <c r="D44" s="15"/>
      <c r="E44" s="15"/>
      <c r="F44" s="15"/>
    </row>
    <row r="45" spans="1:6" x14ac:dyDescent="0.2">
      <c r="A45" s="15"/>
      <c r="B45" s="16"/>
      <c r="C45" s="15"/>
      <c r="D45" s="15"/>
      <c r="E45" s="15"/>
      <c r="F45" s="15"/>
    </row>
    <row r="46" spans="1:6" x14ac:dyDescent="0.2">
      <c r="A46" s="15"/>
      <c r="B46" s="16"/>
      <c r="C46" s="15"/>
      <c r="D46" s="15"/>
      <c r="E46" s="15"/>
      <c r="F46" s="15"/>
    </row>
    <row r="47" spans="1:6" x14ac:dyDescent="0.2">
      <c r="A47" s="15"/>
      <c r="B47" s="16"/>
      <c r="C47" s="15"/>
      <c r="D47" s="15"/>
      <c r="E47" s="15"/>
      <c r="F47" s="15"/>
    </row>
    <row r="48" spans="1:6" x14ac:dyDescent="0.2">
      <c r="A48" s="15"/>
      <c r="B48" s="16"/>
      <c r="C48" s="15"/>
      <c r="D48" s="15"/>
      <c r="E48" s="15"/>
      <c r="F48" s="15"/>
    </row>
    <row r="49" spans="1:6" x14ac:dyDescent="0.25">
      <c r="A49" s="17"/>
      <c r="B49" s="17"/>
      <c r="C49" s="17"/>
      <c r="D49" s="17"/>
      <c r="E49" s="17"/>
      <c r="F49" s="17"/>
    </row>
    <row r="61" spans="1:6" ht="19.5" customHeight="1" x14ac:dyDescent="0.25"/>
  </sheetData>
  <mergeCells count="12">
    <mergeCell ref="A1:F1"/>
    <mergeCell ref="A3:F3"/>
    <mergeCell ref="A4:F4"/>
    <mergeCell ref="A5:F5"/>
    <mergeCell ref="A6:A7"/>
    <mergeCell ref="B6:B7"/>
    <mergeCell ref="C6:F6"/>
    <mergeCell ref="C35:F35"/>
    <mergeCell ref="C36:F36"/>
    <mergeCell ref="C37:F37"/>
    <mergeCell ref="A30:B30"/>
    <mergeCell ref="A2:F2"/>
  </mergeCells>
  <pageMargins left="0.37" right="0.2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13" zoomScale="120" zoomScaleNormal="120" workbookViewId="0">
      <selection activeCell="B29" sqref="B29"/>
    </sheetView>
  </sheetViews>
  <sheetFormatPr defaultRowHeight="16.5" x14ac:dyDescent="0.25"/>
  <cols>
    <col min="1" max="1" width="5.25" style="14" customWidth="1"/>
    <col min="2" max="2" width="43.5" style="14" customWidth="1"/>
    <col min="3" max="3" width="9.5" style="14" customWidth="1"/>
    <col min="4" max="4" width="9.875" style="14" customWidth="1"/>
    <col min="5" max="5" width="10.75" style="14" customWidth="1"/>
    <col min="6" max="6" width="10.125" style="14" customWidth="1"/>
  </cols>
  <sheetData>
    <row r="1" spans="1:6" x14ac:dyDescent="0.2">
      <c r="A1" s="71" t="s">
        <v>0</v>
      </c>
      <c r="B1" s="71"/>
      <c r="C1" s="71"/>
      <c r="D1" s="71"/>
      <c r="E1" s="71"/>
      <c r="F1" s="71"/>
    </row>
    <row r="2" spans="1:6" x14ac:dyDescent="0.2">
      <c r="A2" s="71" t="s">
        <v>21</v>
      </c>
      <c r="B2" s="71"/>
      <c r="C2" s="71"/>
      <c r="D2" s="71"/>
      <c r="E2" s="71"/>
      <c r="F2" s="71"/>
    </row>
    <row r="3" spans="1:6" x14ac:dyDescent="0.2">
      <c r="A3" s="71" t="s">
        <v>1</v>
      </c>
      <c r="B3" s="71"/>
      <c r="C3" s="71"/>
      <c r="D3" s="71"/>
      <c r="E3" s="71"/>
      <c r="F3" s="71"/>
    </row>
    <row r="4" spans="1:6" x14ac:dyDescent="0.2">
      <c r="A4" s="71" t="s">
        <v>39</v>
      </c>
      <c r="B4" s="71"/>
      <c r="C4" s="71"/>
      <c r="D4" s="71"/>
      <c r="E4" s="71"/>
      <c r="F4" s="71"/>
    </row>
    <row r="5" spans="1:6" ht="17.25" thickBot="1" x14ac:dyDescent="0.25">
      <c r="A5" s="72" t="s">
        <v>22</v>
      </c>
      <c r="B5" s="72"/>
      <c r="C5" s="72"/>
      <c r="D5" s="72"/>
      <c r="E5" s="72"/>
      <c r="F5" s="72"/>
    </row>
    <row r="6" spans="1:6" ht="20.100000000000001" customHeight="1" thickBot="1" x14ac:dyDescent="0.25">
      <c r="A6" s="73" t="s">
        <v>3</v>
      </c>
      <c r="B6" s="73" t="s">
        <v>4</v>
      </c>
      <c r="C6" s="75" t="s">
        <v>5</v>
      </c>
      <c r="D6" s="76"/>
      <c r="E6" s="76"/>
      <c r="F6" s="77"/>
    </row>
    <row r="7" spans="1:6" ht="20.100000000000001" customHeight="1" thickBot="1" x14ac:dyDescent="0.25">
      <c r="A7" s="74"/>
      <c r="B7" s="74"/>
      <c r="C7" s="2" t="s">
        <v>6</v>
      </c>
      <c r="D7" s="2" t="s">
        <v>42</v>
      </c>
      <c r="E7" s="2" t="s">
        <v>43</v>
      </c>
      <c r="F7" s="2" t="s">
        <v>44</v>
      </c>
    </row>
    <row r="8" spans="1:6" ht="20.100000000000001" customHeight="1" thickBot="1" x14ac:dyDescent="0.25">
      <c r="A8" s="3">
        <v>1</v>
      </c>
      <c r="B8" s="4" t="s">
        <v>16</v>
      </c>
      <c r="C8" s="5">
        <f>D8+E8+F8</f>
        <v>336450</v>
      </c>
      <c r="D8" s="6">
        <f>1345800/12</f>
        <v>112150</v>
      </c>
      <c r="E8" s="6">
        <f t="shared" ref="E8:F8" si="0">1345800/12</f>
        <v>112150</v>
      </c>
      <c r="F8" s="6">
        <f t="shared" si="0"/>
        <v>112150</v>
      </c>
    </row>
    <row r="9" spans="1:6" ht="20.100000000000001" customHeight="1" thickBot="1" x14ac:dyDescent="0.25">
      <c r="A9" s="3">
        <v>2</v>
      </c>
      <c r="B9" s="4" t="s">
        <v>17</v>
      </c>
      <c r="C9" s="5">
        <f t="shared" ref="C9:C11" si="1">D9+E9+F9</f>
        <v>15000</v>
      </c>
      <c r="D9" s="6">
        <f>60000/12</f>
        <v>5000</v>
      </c>
      <c r="E9" s="6">
        <f t="shared" ref="E9:F9" si="2">60000/12</f>
        <v>5000</v>
      </c>
      <c r="F9" s="6">
        <f t="shared" si="2"/>
        <v>5000</v>
      </c>
    </row>
    <row r="10" spans="1:6" ht="20.100000000000001" customHeight="1" thickBot="1" x14ac:dyDescent="0.25">
      <c r="A10" s="3">
        <v>3</v>
      </c>
      <c r="B10" s="4" t="s">
        <v>18</v>
      </c>
      <c r="C10" s="5">
        <f t="shared" si="1"/>
        <v>114720</v>
      </c>
      <c r="D10" s="6">
        <f>458880/12</f>
        <v>38240</v>
      </c>
      <c r="E10" s="6">
        <f t="shared" ref="E10:F10" si="3">458880/12</f>
        <v>38240</v>
      </c>
      <c r="F10" s="6">
        <f t="shared" si="3"/>
        <v>38240</v>
      </c>
    </row>
    <row r="11" spans="1:6" ht="20.100000000000001" customHeight="1" thickBot="1" x14ac:dyDescent="0.25">
      <c r="A11" s="3">
        <v>4</v>
      </c>
      <c r="B11" s="4" t="s">
        <v>19</v>
      </c>
      <c r="C11" s="5">
        <f t="shared" si="1"/>
        <v>197310</v>
      </c>
      <c r="D11" s="6">
        <f>789240/12</f>
        <v>65770</v>
      </c>
      <c r="E11" s="6">
        <f t="shared" ref="E11:F11" si="4">789240/12</f>
        <v>65770</v>
      </c>
      <c r="F11" s="6">
        <f t="shared" si="4"/>
        <v>65770</v>
      </c>
    </row>
    <row r="12" spans="1:6" ht="20.100000000000001" customHeight="1" thickBot="1" x14ac:dyDescent="0.25">
      <c r="A12" s="3">
        <v>5</v>
      </c>
      <c r="B12" s="4" t="s">
        <v>20</v>
      </c>
      <c r="C12" s="5">
        <f>D12+E12+F12</f>
        <v>12255</v>
      </c>
      <c r="D12" s="6">
        <f>49020/12</f>
        <v>4085</v>
      </c>
      <c r="E12" s="6">
        <f>49020/12</f>
        <v>4085</v>
      </c>
      <c r="F12" s="6">
        <f>49020/12</f>
        <v>4085</v>
      </c>
    </row>
    <row r="13" spans="1:6" ht="20.100000000000001" customHeight="1" thickBot="1" x14ac:dyDescent="0.25">
      <c r="A13" s="3">
        <v>6</v>
      </c>
      <c r="B13" s="4" t="s">
        <v>23</v>
      </c>
      <c r="C13" s="5">
        <v>0</v>
      </c>
      <c r="D13" s="7">
        <v>0</v>
      </c>
      <c r="E13" s="7">
        <v>0</v>
      </c>
      <c r="F13" s="7">
        <v>0</v>
      </c>
    </row>
    <row r="14" spans="1:6" ht="20.100000000000001" customHeight="1" thickBot="1" x14ac:dyDescent="0.25">
      <c r="A14" s="3">
        <v>7</v>
      </c>
      <c r="B14" s="4" t="s">
        <v>24</v>
      </c>
      <c r="C14" s="5">
        <v>0</v>
      </c>
      <c r="D14" s="7">
        <v>0</v>
      </c>
      <c r="E14" s="7">
        <v>0</v>
      </c>
      <c r="F14" s="7">
        <v>0</v>
      </c>
    </row>
    <row r="15" spans="1:6" ht="20.100000000000001" customHeight="1" thickBot="1" x14ac:dyDescent="0.25">
      <c r="A15" s="3">
        <v>8</v>
      </c>
      <c r="B15" s="8" t="s">
        <v>25</v>
      </c>
      <c r="C15" s="5">
        <f>D15+E15+F15</f>
        <v>5000</v>
      </c>
      <c r="D15" s="7">
        <v>0</v>
      </c>
      <c r="E15" s="7">
        <v>0</v>
      </c>
      <c r="F15" s="6">
        <v>5000</v>
      </c>
    </row>
    <row r="16" spans="1:6" ht="20.100000000000001" customHeight="1" thickBot="1" x14ac:dyDescent="0.25">
      <c r="A16" s="9">
        <v>9</v>
      </c>
      <c r="B16" s="10" t="s">
        <v>26</v>
      </c>
      <c r="C16" s="5">
        <f>D16+E16+F16</f>
        <v>7500</v>
      </c>
      <c r="D16" s="11">
        <f>30000/12</f>
        <v>2500</v>
      </c>
      <c r="E16" s="11">
        <f>30000/12</f>
        <v>2500</v>
      </c>
      <c r="F16" s="11">
        <f>30000/12</f>
        <v>2500</v>
      </c>
    </row>
    <row r="17" spans="1:6" ht="20.100000000000001" customHeight="1" thickBot="1" x14ac:dyDescent="0.25">
      <c r="A17" s="3">
        <v>10</v>
      </c>
      <c r="B17" s="12" t="s">
        <v>27</v>
      </c>
      <c r="C17" s="5">
        <v>0</v>
      </c>
      <c r="D17" s="6">
        <v>0</v>
      </c>
      <c r="E17" s="6">
        <v>0</v>
      </c>
      <c r="F17" s="6">
        <v>0</v>
      </c>
    </row>
    <row r="18" spans="1:6" ht="20.100000000000001" customHeight="1" thickBot="1" x14ac:dyDescent="0.25">
      <c r="A18" s="9">
        <v>11</v>
      </c>
      <c r="B18" s="12" t="s">
        <v>28</v>
      </c>
      <c r="C18" s="5">
        <f>D18+E18+F18</f>
        <v>7500</v>
      </c>
      <c r="D18" s="6">
        <f>30000/12</f>
        <v>2500</v>
      </c>
      <c r="E18" s="6">
        <f t="shared" ref="E18:F18" si="5">30000/12</f>
        <v>2500</v>
      </c>
      <c r="F18" s="6">
        <f t="shared" si="5"/>
        <v>2500</v>
      </c>
    </row>
    <row r="19" spans="1:6" ht="20.100000000000001" customHeight="1" thickBot="1" x14ac:dyDescent="0.25">
      <c r="A19" s="3">
        <v>12</v>
      </c>
      <c r="B19" s="12" t="s">
        <v>29</v>
      </c>
      <c r="C19" s="5">
        <f>D19+E19+F19</f>
        <v>12500</v>
      </c>
      <c r="D19" s="7">
        <v>0</v>
      </c>
      <c r="E19" s="7">
        <v>0</v>
      </c>
      <c r="F19" s="6">
        <v>12500</v>
      </c>
    </row>
    <row r="20" spans="1:6" ht="20.100000000000001" customHeight="1" thickBot="1" x14ac:dyDescent="0.25">
      <c r="A20" s="9">
        <v>13</v>
      </c>
      <c r="B20" s="12" t="s">
        <v>30</v>
      </c>
      <c r="C20" s="5">
        <f t="shared" ref="C20:C23" si="6">D20+E20+F20</f>
        <v>10000</v>
      </c>
      <c r="D20" s="7">
        <v>0</v>
      </c>
      <c r="E20" s="7">
        <f>D20</f>
        <v>0</v>
      </c>
      <c r="F20" s="6">
        <v>10000</v>
      </c>
    </row>
    <row r="21" spans="1:6" ht="20.100000000000001" customHeight="1" thickBot="1" x14ac:dyDescent="0.25">
      <c r="A21" s="3">
        <v>14</v>
      </c>
      <c r="B21" s="12" t="s">
        <v>31</v>
      </c>
      <c r="C21" s="5">
        <f>D21+E21+F21</f>
        <v>349800</v>
      </c>
      <c r="D21" s="7">
        <v>116600</v>
      </c>
      <c r="E21" s="7">
        <v>116600</v>
      </c>
      <c r="F21" s="6">
        <v>116600</v>
      </c>
    </row>
    <row r="22" spans="1:6" ht="20.100000000000001" customHeight="1" thickBot="1" x14ac:dyDescent="0.25">
      <c r="A22" s="9">
        <v>15</v>
      </c>
      <c r="B22" s="12" t="s">
        <v>32</v>
      </c>
      <c r="C22" s="5">
        <f t="shared" si="6"/>
        <v>16200</v>
      </c>
      <c r="D22" s="7">
        <v>5400</v>
      </c>
      <c r="E22" s="7">
        <v>5400</v>
      </c>
      <c r="F22" s="6">
        <v>5400</v>
      </c>
    </row>
    <row r="23" spans="1:6" ht="20.100000000000001" customHeight="1" thickBot="1" x14ac:dyDescent="0.25">
      <c r="A23" s="22">
        <v>16</v>
      </c>
      <c r="B23" s="12" t="s">
        <v>33</v>
      </c>
      <c r="C23" s="28">
        <f t="shared" si="6"/>
        <v>250</v>
      </c>
      <c r="D23" s="36">
        <v>0</v>
      </c>
      <c r="E23" s="36">
        <v>0</v>
      </c>
      <c r="F23" s="59">
        <v>250</v>
      </c>
    </row>
    <row r="24" spans="1:6" ht="35.25" customHeight="1" x14ac:dyDescent="0.2">
      <c r="A24" s="23">
        <v>17</v>
      </c>
      <c r="B24" s="26" t="s">
        <v>34</v>
      </c>
      <c r="C24" s="30"/>
      <c r="D24" s="37"/>
      <c r="E24" s="37"/>
      <c r="F24" s="37"/>
    </row>
    <row r="25" spans="1:6" ht="20.100000000000001" customHeight="1" x14ac:dyDescent="0.2">
      <c r="A25" s="24"/>
      <c r="B25" s="16" t="s">
        <v>51</v>
      </c>
      <c r="C25" s="31">
        <v>27000</v>
      </c>
      <c r="D25" s="44">
        <v>9000</v>
      </c>
      <c r="E25" s="44">
        <v>9000</v>
      </c>
      <c r="F25" s="44">
        <v>9000</v>
      </c>
    </row>
    <row r="26" spans="1:6" ht="20.100000000000001" customHeight="1" x14ac:dyDescent="0.2">
      <c r="A26" s="24"/>
      <c r="B26" s="16" t="s">
        <v>52</v>
      </c>
      <c r="C26" s="31">
        <v>24000</v>
      </c>
      <c r="D26" s="44">
        <v>8000</v>
      </c>
      <c r="E26" s="44">
        <v>8000</v>
      </c>
      <c r="F26" s="44">
        <v>8000</v>
      </c>
    </row>
    <row r="27" spans="1:6" ht="20.100000000000001" customHeight="1" x14ac:dyDescent="0.2">
      <c r="A27" s="24"/>
      <c r="B27" s="16" t="s">
        <v>53</v>
      </c>
      <c r="C27" s="31">
        <v>0</v>
      </c>
      <c r="D27" s="38">
        <v>0</v>
      </c>
      <c r="E27" s="38">
        <v>0</v>
      </c>
      <c r="F27" s="38">
        <v>0</v>
      </c>
    </row>
    <row r="28" spans="1:6" ht="20.100000000000001" customHeight="1" x14ac:dyDescent="0.2">
      <c r="A28" s="24"/>
      <c r="B28" s="16" t="s">
        <v>54</v>
      </c>
      <c r="C28" s="31">
        <v>0</v>
      </c>
      <c r="D28" s="38">
        <v>0</v>
      </c>
      <c r="E28" s="38">
        <v>0</v>
      </c>
      <c r="F28" s="38">
        <v>0</v>
      </c>
    </row>
    <row r="29" spans="1:6" ht="20.100000000000001" customHeight="1" x14ac:dyDescent="0.2">
      <c r="A29" s="25"/>
      <c r="B29" s="27" t="s">
        <v>55</v>
      </c>
      <c r="C29" s="32">
        <v>0</v>
      </c>
      <c r="D29" s="39">
        <v>0</v>
      </c>
      <c r="E29" s="39">
        <v>0</v>
      </c>
      <c r="F29" s="39">
        <v>0</v>
      </c>
    </row>
    <row r="30" spans="1:6" ht="20.100000000000001" customHeight="1" thickBot="1" x14ac:dyDescent="0.25">
      <c r="A30" s="69" t="s">
        <v>6</v>
      </c>
      <c r="B30" s="78"/>
      <c r="C30" s="5">
        <f>SUM(C8:C28)</f>
        <v>1135485</v>
      </c>
      <c r="D30" s="5">
        <f>SUM(D8:D28)</f>
        <v>369245</v>
      </c>
      <c r="E30" s="5">
        <f>SUM(E8:E28)</f>
        <v>369245</v>
      </c>
      <c r="F30" s="5">
        <f>SUM(F8:F28)</f>
        <v>396995</v>
      </c>
    </row>
    <row r="31" spans="1:6" s="1" customFormat="1" ht="18" x14ac:dyDescent="0.25">
      <c r="A31" s="13" t="s">
        <v>10</v>
      </c>
      <c r="B31" s="14"/>
      <c r="C31" s="15"/>
      <c r="D31" s="15"/>
      <c r="E31" s="15"/>
      <c r="F31" s="15"/>
    </row>
    <row r="32" spans="1:6" s="1" customFormat="1" ht="18" x14ac:dyDescent="0.25">
      <c r="A32" s="14"/>
      <c r="B32" s="13" t="s">
        <v>11</v>
      </c>
      <c r="C32" s="15"/>
      <c r="D32" s="15"/>
      <c r="E32" s="15"/>
      <c r="F32" s="15"/>
    </row>
    <row r="33" spans="1:6" s="1" customFormat="1" ht="18" x14ac:dyDescent="0.25">
      <c r="A33" s="14"/>
      <c r="B33" s="13" t="s">
        <v>12</v>
      </c>
      <c r="C33" s="15"/>
      <c r="D33" s="15"/>
      <c r="E33" s="15"/>
      <c r="F33" s="15"/>
    </row>
    <row r="34" spans="1:6" s="1" customFormat="1" ht="18" x14ac:dyDescent="0.25">
      <c r="A34" s="13" t="s">
        <v>13</v>
      </c>
      <c r="B34" s="13" t="s">
        <v>12</v>
      </c>
      <c r="C34" s="15"/>
      <c r="D34" s="15"/>
      <c r="E34" s="15"/>
      <c r="F34" s="15"/>
    </row>
    <row r="35" spans="1:6" s="1" customFormat="1" ht="18" x14ac:dyDescent="0.25">
      <c r="A35" s="15"/>
      <c r="B35" s="16" t="s">
        <v>15</v>
      </c>
      <c r="C35" s="68" t="s">
        <v>14</v>
      </c>
      <c r="D35" s="68"/>
      <c r="E35" s="68"/>
      <c r="F35" s="68"/>
    </row>
    <row r="36" spans="1:6" s="1" customFormat="1" ht="18" x14ac:dyDescent="0.25">
      <c r="A36" s="15"/>
      <c r="B36" s="16" t="s">
        <v>35</v>
      </c>
      <c r="C36" s="68" t="s">
        <v>37</v>
      </c>
      <c r="D36" s="68"/>
      <c r="E36" s="68"/>
      <c r="F36" s="68"/>
    </row>
    <row r="37" spans="1:6" s="1" customFormat="1" ht="18" x14ac:dyDescent="0.25">
      <c r="A37" s="15"/>
      <c r="B37" s="16" t="s">
        <v>36</v>
      </c>
      <c r="C37" s="68" t="s">
        <v>38</v>
      </c>
      <c r="D37" s="68"/>
      <c r="E37" s="68"/>
      <c r="F37" s="68"/>
    </row>
    <row r="38" spans="1:6" x14ac:dyDescent="0.2">
      <c r="A38" s="15"/>
      <c r="B38" s="16"/>
      <c r="C38" s="15"/>
      <c r="D38" s="15"/>
      <c r="E38" s="15"/>
      <c r="F38" s="15"/>
    </row>
    <row r="39" spans="1:6" x14ac:dyDescent="0.2">
      <c r="A39" s="15"/>
      <c r="B39" s="16"/>
      <c r="C39" s="15"/>
      <c r="D39" s="15"/>
      <c r="E39" s="15"/>
      <c r="F39" s="15"/>
    </row>
    <row r="40" spans="1:6" x14ac:dyDescent="0.2">
      <c r="A40" s="15"/>
      <c r="B40" s="16"/>
      <c r="C40" s="15"/>
      <c r="D40" s="15"/>
      <c r="E40" s="15"/>
      <c r="F40" s="15"/>
    </row>
    <row r="41" spans="1:6" x14ac:dyDescent="0.2">
      <c r="A41" s="15"/>
      <c r="B41" s="16"/>
      <c r="C41" s="15"/>
      <c r="D41" s="15"/>
      <c r="E41" s="15"/>
      <c r="F41" s="15"/>
    </row>
    <row r="42" spans="1:6" x14ac:dyDescent="0.2">
      <c r="A42" s="15"/>
      <c r="B42" s="16"/>
      <c r="C42" s="15"/>
      <c r="D42" s="15"/>
      <c r="E42" s="15"/>
      <c r="F42" s="15"/>
    </row>
    <row r="43" spans="1:6" x14ac:dyDescent="0.2">
      <c r="A43" s="15"/>
      <c r="B43" s="16"/>
      <c r="C43" s="15"/>
      <c r="D43" s="15"/>
      <c r="E43" s="15"/>
      <c r="F43" s="15"/>
    </row>
    <row r="44" spans="1:6" x14ac:dyDescent="0.2">
      <c r="A44" s="15"/>
      <c r="B44" s="16"/>
      <c r="C44" s="15"/>
      <c r="D44" s="15"/>
      <c r="E44" s="15"/>
      <c r="F44" s="15"/>
    </row>
    <row r="45" spans="1:6" x14ac:dyDescent="0.2">
      <c r="A45" s="15"/>
      <c r="B45" s="16"/>
      <c r="C45" s="15"/>
      <c r="D45" s="15"/>
      <c r="E45" s="15"/>
      <c r="F45" s="15"/>
    </row>
    <row r="46" spans="1:6" x14ac:dyDescent="0.2">
      <c r="A46" s="15"/>
      <c r="B46" s="16"/>
      <c r="C46" s="15"/>
      <c r="D46" s="15"/>
      <c r="E46" s="15"/>
      <c r="F46" s="15"/>
    </row>
    <row r="47" spans="1:6" x14ac:dyDescent="0.2">
      <c r="A47" s="15"/>
      <c r="B47" s="16"/>
      <c r="C47" s="15"/>
      <c r="D47" s="15"/>
      <c r="E47" s="15"/>
      <c r="F47" s="15"/>
    </row>
    <row r="48" spans="1:6" x14ac:dyDescent="0.2">
      <c r="A48" s="15"/>
      <c r="B48" s="16"/>
      <c r="C48" s="15"/>
      <c r="D48" s="15"/>
      <c r="E48" s="15"/>
      <c r="F48" s="15"/>
    </row>
    <row r="49" spans="1:6" x14ac:dyDescent="0.25">
      <c r="A49" s="17"/>
      <c r="B49" s="17"/>
      <c r="C49" s="17"/>
      <c r="D49" s="17"/>
      <c r="E49" s="17"/>
      <c r="F49" s="17"/>
    </row>
    <row r="61" spans="1:6" ht="19.5" customHeight="1" x14ac:dyDescent="0.25"/>
  </sheetData>
  <mergeCells count="12">
    <mergeCell ref="A30:B30"/>
    <mergeCell ref="C35:F35"/>
    <mergeCell ref="C36:F36"/>
    <mergeCell ref="C37:F37"/>
    <mergeCell ref="A1:F1"/>
    <mergeCell ref="A2:F2"/>
    <mergeCell ref="A3:F3"/>
    <mergeCell ref="A4:F4"/>
    <mergeCell ref="A5:F5"/>
    <mergeCell ref="A6:A7"/>
    <mergeCell ref="B6:B7"/>
    <mergeCell ref="C6:F6"/>
  </mergeCells>
  <pageMargins left="0.47" right="0.22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9" zoomScale="120" zoomScaleNormal="120" workbookViewId="0">
      <selection activeCell="G30" sqref="G30"/>
    </sheetView>
  </sheetViews>
  <sheetFormatPr defaultRowHeight="16.5" x14ac:dyDescent="0.25"/>
  <cols>
    <col min="1" max="1" width="5.25" style="14" customWidth="1"/>
    <col min="2" max="2" width="43.5" style="14" customWidth="1"/>
    <col min="3" max="3" width="9.5" style="14" customWidth="1"/>
    <col min="4" max="4" width="10.125" style="14" customWidth="1"/>
    <col min="5" max="5" width="10" style="14" customWidth="1"/>
    <col min="6" max="6" width="10.25" style="14" customWidth="1"/>
  </cols>
  <sheetData>
    <row r="1" spans="1:6" x14ac:dyDescent="0.2">
      <c r="A1" s="71" t="s">
        <v>0</v>
      </c>
      <c r="B1" s="71"/>
      <c r="C1" s="71"/>
      <c r="D1" s="71"/>
      <c r="E1" s="71"/>
      <c r="F1" s="71"/>
    </row>
    <row r="2" spans="1:6" x14ac:dyDescent="0.2">
      <c r="A2" s="71" t="s">
        <v>21</v>
      </c>
      <c r="B2" s="71"/>
      <c r="C2" s="71"/>
      <c r="D2" s="71"/>
      <c r="E2" s="71"/>
      <c r="F2" s="71"/>
    </row>
    <row r="3" spans="1:6" x14ac:dyDescent="0.2">
      <c r="A3" s="71" t="s">
        <v>1</v>
      </c>
      <c r="B3" s="71"/>
      <c r="C3" s="71"/>
      <c r="D3" s="71"/>
      <c r="E3" s="71"/>
      <c r="F3" s="71"/>
    </row>
    <row r="4" spans="1:6" x14ac:dyDescent="0.2">
      <c r="A4" s="71" t="s">
        <v>40</v>
      </c>
      <c r="B4" s="71"/>
      <c r="C4" s="71"/>
      <c r="D4" s="71"/>
      <c r="E4" s="71"/>
      <c r="F4" s="71"/>
    </row>
    <row r="5" spans="1:6" ht="17.25" thickBot="1" x14ac:dyDescent="0.25">
      <c r="A5" s="72" t="s">
        <v>22</v>
      </c>
      <c r="B5" s="72"/>
      <c r="C5" s="72"/>
      <c r="D5" s="72"/>
      <c r="E5" s="72"/>
      <c r="F5" s="72"/>
    </row>
    <row r="6" spans="1:6" ht="20.100000000000001" customHeight="1" thickBot="1" x14ac:dyDescent="0.25">
      <c r="A6" s="73" t="s">
        <v>3</v>
      </c>
      <c r="B6" s="73" t="s">
        <v>4</v>
      </c>
      <c r="C6" s="75" t="s">
        <v>5</v>
      </c>
      <c r="D6" s="76"/>
      <c r="E6" s="76"/>
      <c r="F6" s="77"/>
    </row>
    <row r="7" spans="1:6" ht="20.100000000000001" customHeight="1" thickBot="1" x14ac:dyDescent="0.25">
      <c r="A7" s="74"/>
      <c r="B7" s="74"/>
      <c r="C7" s="2" t="s">
        <v>6</v>
      </c>
      <c r="D7" s="2" t="s">
        <v>45</v>
      </c>
      <c r="E7" s="2" t="s">
        <v>46</v>
      </c>
      <c r="F7" s="2" t="s">
        <v>47</v>
      </c>
    </row>
    <row r="8" spans="1:6" ht="20.100000000000001" customHeight="1" thickBot="1" x14ac:dyDescent="0.25">
      <c r="A8" s="3">
        <v>1</v>
      </c>
      <c r="B8" s="4" t="s">
        <v>16</v>
      </c>
      <c r="C8" s="5">
        <f>D8+E8+F8</f>
        <v>336450</v>
      </c>
      <c r="D8" s="6">
        <f>1345800/12</f>
        <v>112150</v>
      </c>
      <c r="E8" s="6">
        <f t="shared" ref="E8:F8" si="0">1345800/12</f>
        <v>112150</v>
      </c>
      <c r="F8" s="6">
        <f t="shared" si="0"/>
        <v>112150</v>
      </c>
    </row>
    <row r="9" spans="1:6" ht="20.100000000000001" customHeight="1" thickBot="1" x14ac:dyDescent="0.25">
      <c r="A9" s="3">
        <v>2</v>
      </c>
      <c r="B9" s="4" t="s">
        <v>17</v>
      </c>
      <c r="C9" s="5">
        <f t="shared" ref="C9:C19" si="1">D9+E9+F9</f>
        <v>15000</v>
      </c>
      <c r="D9" s="6">
        <f>60000/12</f>
        <v>5000</v>
      </c>
      <c r="E9" s="6">
        <f t="shared" ref="E9:F9" si="2">60000/12</f>
        <v>5000</v>
      </c>
      <c r="F9" s="6">
        <f t="shared" si="2"/>
        <v>5000</v>
      </c>
    </row>
    <row r="10" spans="1:6" ht="20.100000000000001" customHeight="1" thickBot="1" x14ac:dyDescent="0.25">
      <c r="A10" s="3">
        <v>3</v>
      </c>
      <c r="B10" s="4" t="s">
        <v>18</v>
      </c>
      <c r="C10" s="5">
        <f t="shared" si="1"/>
        <v>114720</v>
      </c>
      <c r="D10" s="6">
        <f>458880/12</f>
        <v>38240</v>
      </c>
      <c r="E10" s="6">
        <f t="shared" ref="E10:F10" si="3">458880/12</f>
        <v>38240</v>
      </c>
      <c r="F10" s="6">
        <f t="shared" si="3"/>
        <v>38240</v>
      </c>
    </row>
    <row r="11" spans="1:6" ht="20.100000000000001" customHeight="1" thickBot="1" x14ac:dyDescent="0.25">
      <c r="A11" s="3">
        <v>4</v>
      </c>
      <c r="B11" s="4" t="s">
        <v>19</v>
      </c>
      <c r="C11" s="5">
        <f t="shared" si="1"/>
        <v>197310</v>
      </c>
      <c r="D11" s="6">
        <f>789240/12</f>
        <v>65770</v>
      </c>
      <c r="E11" s="6">
        <f t="shared" ref="E11:F11" si="4">789240/12</f>
        <v>65770</v>
      </c>
      <c r="F11" s="6">
        <f t="shared" si="4"/>
        <v>65770</v>
      </c>
    </row>
    <row r="12" spans="1:6" ht="20.100000000000001" customHeight="1" thickBot="1" x14ac:dyDescent="0.25">
      <c r="A12" s="3">
        <v>5</v>
      </c>
      <c r="B12" s="4" t="s">
        <v>20</v>
      </c>
      <c r="C12" s="5">
        <f t="shared" si="1"/>
        <v>12255</v>
      </c>
      <c r="D12" s="6">
        <f>49020/12</f>
        <v>4085</v>
      </c>
      <c r="E12" s="6">
        <f>49020/12</f>
        <v>4085</v>
      </c>
      <c r="F12" s="6">
        <f>49020/12</f>
        <v>4085</v>
      </c>
    </row>
    <row r="13" spans="1:6" ht="20.100000000000001" customHeight="1" thickBot="1" x14ac:dyDescent="0.25">
      <c r="A13" s="3">
        <v>6</v>
      </c>
      <c r="B13" s="4" t="s">
        <v>23</v>
      </c>
      <c r="C13" s="5">
        <v>0</v>
      </c>
      <c r="D13" s="7">
        <v>0</v>
      </c>
      <c r="E13" s="7">
        <v>0</v>
      </c>
      <c r="F13" s="7">
        <v>0</v>
      </c>
    </row>
    <row r="14" spans="1:6" ht="20.100000000000001" customHeight="1" thickBot="1" x14ac:dyDescent="0.25">
      <c r="A14" s="3">
        <v>7</v>
      </c>
      <c r="B14" s="4" t="s">
        <v>24</v>
      </c>
      <c r="C14" s="5">
        <v>0</v>
      </c>
      <c r="D14" s="7">
        <v>0</v>
      </c>
      <c r="E14" s="7">
        <v>0</v>
      </c>
      <c r="F14" s="7">
        <v>0</v>
      </c>
    </row>
    <row r="15" spans="1:6" ht="20.100000000000001" customHeight="1" thickBot="1" x14ac:dyDescent="0.25">
      <c r="A15" s="3">
        <v>8</v>
      </c>
      <c r="B15" s="8" t="s">
        <v>25</v>
      </c>
      <c r="C15" s="5">
        <v>0</v>
      </c>
      <c r="D15" s="7">
        <v>0</v>
      </c>
      <c r="E15" s="7">
        <v>0</v>
      </c>
      <c r="F15" s="7">
        <v>0</v>
      </c>
    </row>
    <row r="16" spans="1:6" ht="20.100000000000001" customHeight="1" thickBot="1" x14ac:dyDescent="0.25">
      <c r="A16" s="9">
        <v>9</v>
      </c>
      <c r="B16" s="10" t="s">
        <v>26</v>
      </c>
      <c r="C16" s="5">
        <f t="shared" si="1"/>
        <v>7500</v>
      </c>
      <c r="D16" s="11">
        <f>30000/12</f>
        <v>2500</v>
      </c>
      <c r="E16" s="11">
        <f>30000/12</f>
        <v>2500</v>
      </c>
      <c r="F16" s="11">
        <f>30000/12</f>
        <v>2500</v>
      </c>
    </row>
    <row r="17" spans="1:6" ht="20.100000000000001" customHeight="1" thickBot="1" x14ac:dyDescent="0.25">
      <c r="A17" s="3">
        <v>10</v>
      </c>
      <c r="B17" s="12" t="s">
        <v>27</v>
      </c>
      <c r="C17" s="5">
        <v>0</v>
      </c>
      <c r="D17" s="6">
        <v>0</v>
      </c>
      <c r="E17" s="6">
        <v>0</v>
      </c>
      <c r="F17" s="6">
        <v>0</v>
      </c>
    </row>
    <row r="18" spans="1:6" ht="20.100000000000001" customHeight="1" thickBot="1" x14ac:dyDescent="0.25">
      <c r="A18" s="9">
        <v>11</v>
      </c>
      <c r="B18" s="12" t="s">
        <v>28</v>
      </c>
      <c r="C18" s="5">
        <f t="shared" si="1"/>
        <v>7500</v>
      </c>
      <c r="D18" s="6">
        <f>30000/12</f>
        <v>2500</v>
      </c>
      <c r="E18" s="6">
        <f t="shared" ref="E18:F18" si="5">30000/12</f>
        <v>2500</v>
      </c>
      <c r="F18" s="6">
        <f t="shared" si="5"/>
        <v>2500</v>
      </c>
    </row>
    <row r="19" spans="1:6" ht="20.100000000000001" customHeight="1" thickBot="1" x14ac:dyDescent="0.25">
      <c r="A19" s="3">
        <v>12</v>
      </c>
      <c r="B19" s="12" t="s">
        <v>29</v>
      </c>
      <c r="C19" s="5">
        <f t="shared" si="1"/>
        <v>12500</v>
      </c>
      <c r="D19" s="6">
        <v>0</v>
      </c>
      <c r="E19" s="6">
        <v>0</v>
      </c>
      <c r="F19" s="6">
        <v>12500</v>
      </c>
    </row>
    <row r="20" spans="1:6" ht="20.100000000000001" customHeight="1" thickBot="1" x14ac:dyDescent="0.25">
      <c r="A20" s="9">
        <v>13</v>
      </c>
      <c r="B20" s="12" t="s">
        <v>30</v>
      </c>
      <c r="C20" s="5">
        <v>10000</v>
      </c>
      <c r="D20" s="6">
        <v>0</v>
      </c>
      <c r="E20" s="6">
        <f>D20</f>
        <v>0</v>
      </c>
      <c r="F20" s="6">
        <v>10000</v>
      </c>
    </row>
    <row r="21" spans="1:6" ht="20.100000000000001" customHeight="1" thickBot="1" x14ac:dyDescent="0.25">
      <c r="A21" s="3">
        <v>14</v>
      </c>
      <c r="B21" s="12" t="s">
        <v>31</v>
      </c>
      <c r="C21" s="5">
        <v>349800</v>
      </c>
      <c r="D21" s="6">
        <v>116600</v>
      </c>
      <c r="E21" s="6">
        <v>116600</v>
      </c>
      <c r="F21" s="6">
        <v>116600</v>
      </c>
    </row>
    <row r="22" spans="1:6" ht="20.100000000000001" customHeight="1" thickBot="1" x14ac:dyDescent="0.25">
      <c r="A22" s="9">
        <v>15</v>
      </c>
      <c r="B22" s="12" t="s">
        <v>32</v>
      </c>
      <c r="C22" s="5">
        <v>16200</v>
      </c>
      <c r="D22" s="6">
        <v>5400</v>
      </c>
      <c r="E22" s="6">
        <v>5400</v>
      </c>
      <c r="F22" s="6">
        <v>5400</v>
      </c>
    </row>
    <row r="23" spans="1:6" ht="20.100000000000001" customHeight="1" thickBot="1" x14ac:dyDescent="0.25">
      <c r="A23" s="3">
        <v>16</v>
      </c>
      <c r="B23" s="10" t="s">
        <v>33</v>
      </c>
      <c r="C23" s="28">
        <v>250</v>
      </c>
      <c r="D23" s="59">
        <v>0</v>
      </c>
      <c r="E23" s="59">
        <v>0</v>
      </c>
      <c r="F23" s="59">
        <v>250</v>
      </c>
    </row>
    <row r="24" spans="1:6" ht="35.25" customHeight="1" x14ac:dyDescent="0.2">
      <c r="A24" s="63">
        <v>17</v>
      </c>
      <c r="B24" s="67" t="s">
        <v>34</v>
      </c>
      <c r="C24" s="30"/>
      <c r="D24" s="37"/>
      <c r="E24" s="37"/>
      <c r="F24" s="37"/>
    </row>
    <row r="25" spans="1:6" ht="20.100000000000001" customHeight="1" x14ac:dyDescent="0.2">
      <c r="A25" s="62"/>
      <c r="B25" s="65" t="s">
        <v>51</v>
      </c>
      <c r="C25" s="31">
        <v>27000</v>
      </c>
      <c r="D25" s="44">
        <v>9000</v>
      </c>
      <c r="E25" s="44">
        <v>9000</v>
      </c>
      <c r="F25" s="44">
        <v>9000</v>
      </c>
    </row>
    <row r="26" spans="1:6" ht="20.100000000000001" customHeight="1" x14ac:dyDescent="0.2">
      <c r="A26" s="62"/>
      <c r="B26" s="65" t="s">
        <v>52</v>
      </c>
      <c r="C26" s="31">
        <v>24000</v>
      </c>
      <c r="D26" s="44">
        <v>8000</v>
      </c>
      <c r="E26" s="44">
        <v>8000</v>
      </c>
      <c r="F26" s="44">
        <v>8000</v>
      </c>
    </row>
    <row r="27" spans="1:6" ht="20.100000000000001" customHeight="1" x14ac:dyDescent="0.2">
      <c r="A27" s="62"/>
      <c r="B27" s="65" t="s">
        <v>53</v>
      </c>
      <c r="C27" s="31">
        <v>0</v>
      </c>
      <c r="D27" s="38">
        <v>0</v>
      </c>
      <c r="E27" s="38">
        <v>0</v>
      </c>
      <c r="F27" s="38">
        <v>0</v>
      </c>
    </row>
    <row r="28" spans="1:6" ht="20.100000000000001" customHeight="1" x14ac:dyDescent="0.2">
      <c r="A28" s="62"/>
      <c r="B28" s="65" t="s">
        <v>54</v>
      </c>
      <c r="C28" s="31">
        <v>0</v>
      </c>
      <c r="D28" s="38">
        <v>0</v>
      </c>
      <c r="E28" s="38">
        <v>0</v>
      </c>
      <c r="F28" s="38">
        <v>0</v>
      </c>
    </row>
    <row r="29" spans="1:6" ht="20.100000000000001" customHeight="1" thickBot="1" x14ac:dyDescent="0.25">
      <c r="A29" s="64"/>
      <c r="B29" s="66" t="s">
        <v>55</v>
      </c>
      <c r="C29" s="32">
        <f>F29</f>
        <v>2000</v>
      </c>
      <c r="D29" s="39">
        <v>0</v>
      </c>
      <c r="E29" s="39">
        <v>0</v>
      </c>
      <c r="F29" s="45">
        <v>2000</v>
      </c>
    </row>
    <row r="30" spans="1:6" ht="20.100000000000001" customHeight="1" thickBot="1" x14ac:dyDescent="0.25">
      <c r="A30" s="75" t="s">
        <v>6</v>
      </c>
      <c r="B30" s="78"/>
      <c r="C30" s="5">
        <f>SUM(C8:C29)</f>
        <v>1132485</v>
      </c>
      <c r="D30" s="5">
        <f>SUM(D8:D29)</f>
        <v>369245</v>
      </c>
      <c r="E30" s="5">
        <f>SUM(E8:E29)</f>
        <v>369245</v>
      </c>
      <c r="F30" s="5">
        <f>SUM(F8:F29)</f>
        <v>393995</v>
      </c>
    </row>
    <row r="31" spans="1:6" s="1" customFormat="1" ht="18" x14ac:dyDescent="0.25">
      <c r="A31" s="13" t="s">
        <v>10</v>
      </c>
      <c r="B31" s="14"/>
      <c r="C31" s="15"/>
      <c r="D31" s="15"/>
      <c r="E31" s="15"/>
      <c r="F31" s="15"/>
    </row>
    <row r="32" spans="1:6" s="1" customFormat="1" ht="18" x14ac:dyDescent="0.25">
      <c r="A32" s="14"/>
      <c r="B32" s="13" t="s">
        <v>11</v>
      </c>
      <c r="C32" s="15"/>
      <c r="D32" s="15"/>
      <c r="E32" s="15"/>
      <c r="F32" s="15"/>
    </row>
    <row r="33" spans="1:6" s="1" customFormat="1" ht="18" x14ac:dyDescent="0.25">
      <c r="A33" s="14"/>
      <c r="B33" s="13" t="s">
        <v>12</v>
      </c>
      <c r="C33" s="15"/>
      <c r="D33" s="15"/>
      <c r="E33" s="15"/>
      <c r="F33" s="15"/>
    </row>
    <row r="34" spans="1:6" s="1" customFormat="1" ht="18" x14ac:dyDescent="0.25">
      <c r="A34" s="13" t="s">
        <v>13</v>
      </c>
      <c r="B34" s="13" t="s">
        <v>12</v>
      </c>
      <c r="C34" s="15"/>
      <c r="D34" s="15"/>
      <c r="E34" s="15"/>
      <c r="F34" s="15"/>
    </row>
    <row r="35" spans="1:6" s="1" customFormat="1" ht="18" x14ac:dyDescent="0.25">
      <c r="A35" s="15"/>
      <c r="B35" s="16" t="s">
        <v>15</v>
      </c>
      <c r="C35" s="68" t="s">
        <v>14</v>
      </c>
      <c r="D35" s="68"/>
      <c r="E35" s="68"/>
      <c r="F35" s="68"/>
    </row>
    <row r="36" spans="1:6" s="1" customFormat="1" ht="18" x14ac:dyDescent="0.25">
      <c r="A36" s="15"/>
      <c r="B36" s="16" t="s">
        <v>35</v>
      </c>
      <c r="C36" s="68" t="s">
        <v>37</v>
      </c>
      <c r="D36" s="68"/>
      <c r="E36" s="68"/>
      <c r="F36" s="68"/>
    </row>
    <row r="37" spans="1:6" s="1" customFormat="1" ht="18" x14ac:dyDescent="0.25">
      <c r="A37" s="15"/>
      <c r="B37" s="16" t="s">
        <v>36</v>
      </c>
      <c r="C37" s="68" t="s">
        <v>38</v>
      </c>
      <c r="D37" s="68"/>
      <c r="E37" s="68"/>
      <c r="F37" s="68"/>
    </row>
    <row r="38" spans="1:6" x14ac:dyDescent="0.2">
      <c r="A38" s="15"/>
      <c r="B38" s="16"/>
      <c r="C38" s="15"/>
      <c r="D38" s="15"/>
      <c r="E38" s="15"/>
      <c r="F38" s="15"/>
    </row>
    <row r="39" spans="1:6" x14ac:dyDescent="0.2">
      <c r="A39" s="15"/>
      <c r="B39" s="16"/>
      <c r="C39" s="15"/>
      <c r="D39" s="15"/>
      <c r="E39" s="15"/>
      <c r="F39" s="15"/>
    </row>
    <row r="40" spans="1:6" x14ac:dyDescent="0.2">
      <c r="A40" s="15"/>
      <c r="B40" s="16"/>
      <c r="C40" s="15"/>
      <c r="D40" s="15"/>
      <c r="E40" s="15"/>
      <c r="F40" s="15"/>
    </row>
    <row r="41" spans="1:6" x14ac:dyDescent="0.2">
      <c r="A41" s="15"/>
      <c r="B41" s="16"/>
      <c r="C41" s="15"/>
      <c r="D41" s="15"/>
      <c r="E41" s="15"/>
      <c r="F41" s="15"/>
    </row>
    <row r="42" spans="1:6" x14ac:dyDescent="0.2">
      <c r="A42" s="15"/>
      <c r="B42" s="16"/>
      <c r="C42" s="15"/>
      <c r="D42" s="15"/>
      <c r="E42" s="15"/>
      <c r="F42" s="15"/>
    </row>
    <row r="43" spans="1:6" x14ac:dyDescent="0.2">
      <c r="A43" s="15"/>
      <c r="B43" s="16"/>
      <c r="C43" s="15"/>
      <c r="D43" s="15"/>
      <c r="E43" s="15"/>
      <c r="F43" s="15"/>
    </row>
    <row r="44" spans="1:6" x14ac:dyDescent="0.2">
      <c r="A44" s="15"/>
      <c r="B44" s="16"/>
      <c r="C44" s="15"/>
      <c r="D44" s="15"/>
      <c r="E44" s="15"/>
      <c r="F44" s="15"/>
    </row>
    <row r="45" spans="1:6" x14ac:dyDescent="0.2">
      <c r="A45" s="15"/>
      <c r="B45" s="16"/>
      <c r="C45" s="15"/>
      <c r="D45" s="15"/>
      <c r="E45" s="15"/>
      <c r="F45" s="15"/>
    </row>
    <row r="46" spans="1:6" x14ac:dyDescent="0.2">
      <c r="A46" s="15"/>
      <c r="B46" s="16"/>
      <c r="C46" s="15"/>
      <c r="D46" s="15"/>
      <c r="E46" s="15"/>
      <c r="F46" s="15"/>
    </row>
    <row r="47" spans="1:6" x14ac:dyDescent="0.2">
      <c r="A47" s="15"/>
      <c r="B47" s="16"/>
      <c r="C47" s="15"/>
      <c r="D47" s="15"/>
      <c r="E47" s="15"/>
      <c r="F47" s="15"/>
    </row>
    <row r="48" spans="1:6" x14ac:dyDescent="0.2">
      <c r="A48" s="15"/>
      <c r="B48" s="16"/>
      <c r="C48" s="15"/>
      <c r="D48" s="15"/>
      <c r="E48" s="15"/>
      <c r="F48" s="15"/>
    </row>
    <row r="49" spans="1:6" x14ac:dyDescent="0.25">
      <c r="A49" s="17"/>
      <c r="B49" s="17"/>
      <c r="C49" s="17"/>
      <c r="D49" s="17"/>
      <c r="E49" s="17"/>
      <c r="F49" s="17"/>
    </row>
    <row r="61" spans="1:6" ht="19.5" customHeight="1" x14ac:dyDescent="0.25"/>
  </sheetData>
  <mergeCells count="12">
    <mergeCell ref="A30:B30"/>
    <mergeCell ref="C35:F35"/>
    <mergeCell ref="C36:F36"/>
    <mergeCell ref="C37:F37"/>
    <mergeCell ref="A1:F1"/>
    <mergeCell ref="A2:F2"/>
    <mergeCell ref="A3:F3"/>
    <mergeCell ref="A4:F4"/>
    <mergeCell ref="A5:F5"/>
    <mergeCell ref="A6:A7"/>
    <mergeCell ref="B6:B7"/>
    <mergeCell ref="C6:F6"/>
  </mergeCells>
  <pageMargins left="0.49" right="0.22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A37" zoomScale="120" zoomScaleNormal="120" workbookViewId="0">
      <selection activeCell="B46" sqref="B46"/>
    </sheetView>
  </sheetViews>
  <sheetFormatPr defaultRowHeight="16.5" x14ac:dyDescent="0.25"/>
  <cols>
    <col min="1" max="1" width="5.25" style="14" customWidth="1"/>
    <col min="2" max="2" width="44" style="14" customWidth="1"/>
    <col min="3" max="3" width="9.5" style="14" customWidth="1"/>
    <col min="4" max="4" width="10.625" style="47" bestFit="1" customWidth="1"/>
    <col min="5" max="6" width="10.25" style="47" customWidth="1"/>
  </cols>
  <sheetData>
    <row r="1" spans="1:6" x14ac:dyDescent="0.2">
      <c r="A1" s="71" t="s">
        <v>0</v>
      </c>
      <c r="B1" s="71"/>
      <c r="C1" s="71"/>
      <c r="D1" s="71"/>
      <c r="E1" s="71"/>
      <c r="F1" s="71"/>
    </row>
    <row r="2" spans="1:6" x14ac:dyDescent="0.2">
      <c r="A2" s="71" t="s">
        <v>21</v>
      </c>
      <c r="B2" s="71"/>
      <c r="C2" s="71"/>
      <c r="D2" s="71"/>
      <c r="E2" s="71"/>
      <c r="F2" s="71"/>
    </row>
    <row r="3" spans="1:6" x14ac:dyDescent="0.2">
      <c r="A3" s="71" t="s">
        <v>1</v>
      </c>
      <c r="B3" s="71"/>
      <c r="C3" s="71"/>
      <c r="D3" s="71"/>
      <c r="E3" s="71"/>
      <c r="F3" s="71"/>
    </row>
    <row r="4" spans="1:6" x14ac:dyDescent="0.2">
      <c r="A4" s="71" t="s">
        <v>41</v>
      </c>
      <c r="B4" s="71"/>
      <c r="C4" s="71"/>
      <c r="D4" s="71"/>
      <c r="E4" s="71"/>
      <c r="F4" s="71"/>
    </row>
    <row r="5" spans="1:6" ht="17.25" thickBot="1" x14ac:dyDescent="0.25">
      <c r="A5" s="72" t="s">
        <v>22</v>
      </c>
      <c r="B5" s="72"/>
      <c r="C5" s="72"/>
      <c r="D5" s="72"/>
      <c r="E5" s="72"/>
      <c r="F5" s="72"/>
    </row>
    <row r="6" spans="1:6" ht="20.100000000000001" customHeight="1" thickBot="1" x14ac:dyDescent="0.25">
      <c r="A6" s="73" t="s">
        <v>3</v>
      </c>
      <c r="B6" s="73" t="s">
        <v>4</v>
      </c>
      <c r="C6" s="75" t="s">
        <v>5</v>
      </c>
      <c r="D6" s="76"/>
      <c r="E6" s="76"/>
      <c r="F6" s="77"/>
    </row>
    <row r="7" spans="1:6" ht="20.100000000000001" customHeight="1" thickBot="1" x14ac:dyDescent="0.25">
      <c r="A7" s="74"/>
      <c r="B7" s="74"/>
      <c r="C7" s="2" t="s">
        <v>6</v>
      </c>
      <c r="D7" s="42" t="s">
        <v>48</v>
      </c>
      <c r="E7" s="42" t="s">
        <v>49</v>
      </c>
      <c r="F7" s="42" t="s">
        <v>50</v>
      </c>
    </row>
    <row r="8" spans="1:6" ht="20.100000000000001" customHeight="1" thickBot="1" x14ac:dyDescent="0.25">
      <c r="A8" s="3">
        <v>1</v>
      </c>
      <c r="B8" s="4" t="s">
        <v>16</v>
      </c>
      <c r="C8" s="5">
        <f>D8+E8+F8</f>
        <v>336450</v>
      </c>
      <c r="D8" s="6">
        <f>1345800/12</f>
        <v>112150</v>
      </c>
      <c r="E8" s="6">
        <f t="shared" ref="E8:F8" si="0">1345800/12</f>
        <v>112150</v>
      </c>
      <c r="F8" s="6">
        <f t="shared" si="0"/>
        <v>112150</v>
      </c>
    </row>
    <row r="9" spans="1:6" ht="20.100000000000001" customHeight="1" thickBot="1" x14ac:dyDescent="0.25">
      <c r="A9" s="3">
        <v>2</v>
      </c>
      <c r="B9" s="4" t="s">
        <v>17</v>
      </c>
      <c r="C9" s="5">
        <f t="shared" ref="C9:C11" si="1">D9+E9+F9</f>
        <v>15000</v>
      </c>
      <c r="D9" s="6">
        <f>60000/12</f>
        <v>5000</v>
      </c>
      <c r="E9" s="6">
        <f t="shared" ref="E9:F9" si="2">60000/12</f>
        <v>5000</v>
      </c>
      <c r="F9" s="6">
        <f t="shared" si="2"/>
        <v>5000</v>
      </c>
    </row>
    <row r="10" spans="1:6" ht="20.100000000000001" customHeight="1" thickBot="1" x14ac:dyDescent="0.25">
      <c r="A10" s="3">
        <v>3</v>
      </c>
      <c r="B10" s="4" t="s">
        <v>18</v>
      </c>
      <c r="C10" s="5">
        <f t="shared" si="1"/>
        <v>114720</v>
      </c>
      <c r="D10" s="6">
        <f>458880/12</f>
        <v>38240</v>
      </c>
      <c r="E10" s="6">
        <f t="shared" ref="E10:F10" si="3">458880/12</f>
        <v>38240</v>
      </c>
      <c r="F10" s="6">
        <f t="shared" si="3"/>
        <v>38240</v>
      </c>
    </row>
    <row r="11" spans="1:6" ht="20.100000000000001" customHeight="1" thickBot="1" x14ac:dyDescent="0.25">
      <c r="A11" s="3">
        <v>4</v>
      </c>
      <c r="B11" s="4" t="s">
        <v>19</v>
      </c>
      <c r="C11" s="5">
        <f t="shared" si="1"/>
        <v>197310</v>
      </c>
      <c r="D11" s="6">
        <f>789240/12</f>
        <v>65770</v>
      </c>
      <c r="E11" s="6">
        <f t="shared" ref="E11:F11" si="4">789240/12</f>
        <v>65770</v>
      </c>
      <c r="F11" s="6">
        <f t="shared" si="4"/>
        <v>65770</v>
      </c>
    </row>
    <row r="12" spans="1:6" ht="20.100000000000001" customHeight="1" thickBot="1" x14ac:dyDescent="0.25">
      <c r="A12" s="3">
        <v>5</v>
      </c>
      <c r="B12" s="4" t="s">
        <v>20</v>
      </c>
      <c r="C12" s="5">
        <f>D12+E12+F12</f>
        <v>12255</v>
      </c>
      <c r="D12" s="6">
        <f>49020/12</f>
        <v>4085</v>
      </c>
      <c r="E12" s="6">
        <f>49020/12</f>
        <v>4085</v>
      </c>
      <c r="F12" s="6">
        <f>49020/12</f>
        <v>4085</v>
      </c>
    </row>
    <row r="13" spans="1:6" ht="20.100000000000001" customHeight="1" thickBot="1" x14ac:dyDescent="0.25">
      <c r="A13" s="3">
        <v>6</v>
      </c>
      <c r="B13" s="4" t="s">
        <v>23</v>
      </c>
      <c r="C13" s="5">
        <v>80000</v>
      </c>
      <c r="D13" s="6">
        <v>0</v>
      </c>
      <c r="E13" s="6">
        <v>80000</v>
      </c>
      <c r="F13" s="6"/>
    </row>
    <row r="14" spans="1:6" ht="20.100000000000001" customHeight="1" thickBot="1" x14ac:dyDescent="0.25">
      <c r="A14" s="3">
        <v>7</v>
      </c>
      <c r="B14" s="4" t="s">
        <v>24</v>
      </c>
      <c r="C14" s="5">
        <v>5000</v>
      </c>
      <c r="D14" s="6">
        <v>0</v>
      </c>
      <c r="E14" s="6">
        <v>5000</v>
      </c>
      <c r="F14" s="6">
        <v>0</v>
      </c>
    </row>
    <row r="15" spans="1:6" ht="20.100000000000001" customHeight="1" thickBot="1" x14ac:dyDescent="0.25">
      <c r="A15" s="3">
        <v>8</v>
      </c>
      <c r="B15" s="8" t="s">
        <v>25</v>
      </c>
      <c r="C15" s="5">
        <f t="shared" ref="C15:C19" si="5">D15+E15+F15</f>
        <v>0</v>
      </c>
      <c r="D15" s="6">
        <v>0</v>
      </c>
      <c r="E15" s="6">
        <v>0</v>
      </c>
      <c r="F15" s="6">
        <v>0</v>
      </c>
    </row>
    <row r="16" spans="1:6" ht="20.100000000000001" customHeight="1" thickBot="1" x14ac:dyDescent="0.25">
      <c r="A16" s="9">
        <v>9</v>
      </c>
      <c r="B16" s="10" t="s">
        <v>26</v>
      </c>
      <c r="C16" s="5">
        <f>D16+E16+F16</f>
        <v>7500</v>
      </c>
      <c r="D16" s="11">
        <f>30000/12</f>
        <v>2500</v>
      </c>
      <c r="E16" s="11">
        <f>30000/12</f>
        <v>2500</v>
      </c>
      <c r="F16" s="11">
        <f>30000/12</f>
        <v>2500</v>
      </c>
    </row>
    <row r="17" spans="1:6" ht="20.100000000000001" customHeight="1" thickBot="1" x14ac:dyDescent="0.25">
      <c r="A17" s="3">
        <v>10</v>
      </c>
      <c r="B17" s="12" t="s">
        <v>27</v>
      </c>
      <c r="C17" s="5">
        <v>0</v>
      </c>
      <c r="D17" s="6">
        <v>0</v>
      </c>
      <c r="E17" s="6">
        <v>0</v>
      </c>
      <c r="F17" s="6">
        <v>0</v>
      </c>
    </row>
    <row r="18" spans="1:6" ht="20.100000000000001" customHeight="1" thickBot="1" x14ac:dyDescent="0.25">
      <c r="A18" s="9">
        <v>11</v>
      </c>
      <c r="B18" s="12" t="s">
        <v>28</v>
      </c>
      <c r="C18" s="5">
        <f>D18+E18+F18</f>
        <v>7500</v>
      </c>
      <c r="D18" s="6">
        <f>30000/12</f>
        <v>2500</v>
      </c>
      <c r="E18" s="6">
        <f t="shared" ref="E18:F18" si="6">30000/12</f>
        <v>2500</v>
      </c>
      <c r="F18" s="6">
        <f t="shared" si="6"/>
        <v>2500</v>
      </c>
    </row>
    <row r="19" spans="1:6" ht="20.100000000000001" customHeight="1" thickBot="1" x14ac:dyDescent="0.25">
      <c r="A19" s="3">
        <v>12</v>
      </c>
      <c r="B19" s="12" t="s">
        <v>29</v>
      </c>
      <c r="C19" s="5">
        <f t="shared" si="5"/>
        <v>12500</v>
      </c>
      <c r="D19" s="6">
        <v>0</v>
      </c>
      <c r="E19" s="6">
        <v>0</v>
      </c>
      <c r="F19" s="6">
        <v>12500</v>
      </c>
    </row>
    <row r="20" spans="1:6" ht="20.100000000000001" customHeight="1" thickBot="1" x14ac:dyDescent="0.25">
      <c r="A20" s="9">
        <v>13</v>
      </c>
      <c r="B20" s="12" t="s">
        <v>30</v>
      </c>
      <c r="C20" s="5">
        <v>10000</v>
      </c>
      <c r="D20" s="6">
        <v>0</v>
      </c>
      <c r="E20" s="6">
        <f>D20</f>
        <v>0</v>
      </c>
      <c r="F20" s="6">
        <v>10000</v>
      </c>
    </row>
    <row r="21" spans="1:6" ht="20.100000000000001" customHeight="1" thickBot="1" x14ac:dyDescent="0.25">
      <c r="A21" s="3">
        <v>14</v>
      </c>
      <c r="B21" s="12" t="s">
        <v>31</v>
      </c>
      <c r="C21" s="5">
        <f>D21+E21+F21</f>
        <v>350600</v>
      </c>
      <c r="D21" s="6">
        <v>116600</v>
      </c>
      <c r="E21" s="6">
        <v>117000</v>
      </c>
      <c r="F21" s="6">
        <v>117000</v>
      </c>
    </row>
    <row r="22" spans="1:6" ht="20.100000000000001" customHeight="1" thickBot="1" x14ac:dyDescent="0.25">
      <c r="A22" s="9">
        <v>15</v>
      </c>
      <c r="B22" s="10" t="s">
        <v>32</v>
      </c>
      <c r="C22" s="5">
        <f>D22+E22+F22</f>
        <v>16400</v>
      </c>
      <c r="D22" s="6">
        <v>5400</v>
      </c>
      <c r="E22" s="6">
        <v>5400</v>
      </c>
      <c r="F22" s="6">
        <v>5600</v>
      </c>
    </row>
    <row r="23" spans="1:6" ht="20.100000000000001" customHeight="1" thickBot="1" x14ac:dyDescent="0.25">
      <c r="A23" s="40">
        <v>16</v>
      </c>
      <c r="B23" s="18" t="s">
        <v>33</v>
      </c>
      <c r="C23" s="5">
        <v>250</v>
      </c>
      <c r="D23" s="6">
        <v>0</v>
      </c>
      <c r="E23" s="6">
        <v>0</v>
      </c>
      <c r="F23" s="6">
        <v>250</v>
      </c>
    </row>
    <row r="24" spans="1:6" ht="35.25" customHeight="1" x14ac:dyDescent="0.2">
      <c r="A24" s="23">
        <v>17</v>
      </c>
      <c r="B24" s="26" t="s">
        <v>34</v>
      </c>
      <c r="C24" s="33"/>
      <c r="D24" s="48"/>
      <c r="E24" s="43"/>
      <c r="F24" s="43"/>
    </row>
    <row r="25" spans="1:6" ht="20.100000000000001" customHeight="1" x14ac:dyDescent="0.2">
      <c r="A25" s="24"/>
      <c r="B25" s="16" t="s">
        <v>51</v>
      </c>
      <c r="C25" s="34">
        <v>27000</v>
      </c>
      <c r="D25" s="49">
        <v>9000</v>
      </c>
      <c r="E25" s="44">
        <v>9000</v>
      </c>
      <c r="F25" s="44">
        <v>9000</v>
      </c>
    </row>
    <row r="26" spans="1:6" ht="20.100000000000001" customHeight="1" x14ac:dyDescent="0.2">
      <c r="A26" s="24"/>
      <c r="B26" s="16" t="s">
        <v>52</v>
      </c>
      <c r="C26" s="34">
        <v>24000</v>
      </c>
      <c r="D26" s="49">
        <v>8000</v>
      </c>
      <c r="E26" s="44">
        <v>8000</v>
      </c>
      <c r="F26" s="44">
        <v>8000</v>
      </c>
    </row>
    <row r="27" spans="1:6" ht="20.100000000000001" customHeight="1" x14ac:dyDescent="0.2">
      <c r="A27" s="24"/>
      <c r="B27" s="16" t="s">
        <v>53</v>
      </c>
      <c r="C27" s="34">
        <v>0</v>
      </c>
      <c r="D27" s="49">
        <v>0</v>
      </c>
      <c r="E27" s="44">
        <v>0</v>
      </c>
      <c r="F27" s="44">
        <v>0</v>
      </c>
    </row>
    <row r="28" spans="1:6" ht="20.100000000000001" customHeight="1" x14ac:dyDescent="0.2">
      <c r="A28" s="24"/>
      <c r="B28" s="16" t="s">
        <v>54</v>
      </c>
      <c r="C28" s="34"/>
      <c r="D28" s="49"/>
      <c r="E28" s="44"/>
      <c r="F28" s="44"/>
    </row>
    <row r="29" spans="1:6" ht="20.100000000000001" customHeight="1" x14ac:dyDescent="0.2">
      <c r="A29" s="25"/>
      <c r="B29" s="27" t="s">
        <v>55</v>
      </c>
      <c r="C29" s="35">
        <f>E29</f>
        <v>2000</v>
      </c>
      <c r="D29" s="50">
        <v>0</v>
      </c>
      <c r="E29" s="45">
        <v>2000</v>
      </c>
      <c r="F29" s="45">
        <v>0</v>
      </c>
    </row>
    <row r="30" spans="1:6" ht="20.100000000000001" customHeight="1" thickBot="1" x14ac:dyDescent="0.25">
      <c r="A30" s="69" t="s">
        <v>6</v>
      </c>
      <c r="B30" s="78"/>
      <c r="C30" s="5">
        <f>SUM(C8:C29)</f>
        <v>1218485</v>
      </c>
      <c r="D30" s="5">
        <f>SUM(D8:D29)</f>
        <v>369245</v>
      </c>
      <c r="E30" s="5">
        <f>SUM(E8:E29)</f>
        <v>456645</v>
      </c>
      <c r="F30" s="5">
        <f>SUM(F8:F29)</f>
        <v>392595</v>
      </c>
    </row>
    <row r="31" spans="1:6" s="1" customFormat="1" ht="18" x14ac:dyDescent="0.25">
      <c r="A31" s="13" t="s">
        <v>10</v>
      </c>
      <c r="B31" s="14"/>
      <c r="C31" s="15"/>
      <c r="D31" s="29"/>
      <c r="E31" s="29"/>
      <c r="F31" s="29"/>
    </row>
    <row r="32" spans="1:6" s="1" customFormat="1" ht="18" x14ac:dyDescent="0.25">
      <c r="A32" s="14"/>
      <c r="B32" s="13" t="s">
        <v>11</v>
      </c>
      <c r="C32" s="15"/>
      <c r="D32" s="29"/>
      <c r="E32" s="29"/>
      <c r="F32" s="29"/>
    </row>
    <row r="33" spans="1:6" s="1" customFormat="1" ht="18" x14ac:dyDescent="0.25">
      <c r="A33" s="14"/>
      <c r="B33" s="13" t="s">
        <v>12</v>
      </c>
      <c r="C33" s="15"/>
      <c r="D33" s="29"/>
      <c r="E33" s="29"/>
      <c r="F33" s="29"/>
    </row>
    <row r="34" spans="1:6" s="1" customFormat="1" ht="18" x14ac:dyDescent="0.25">
      <c r="A34" s="13" t="s">
        <v>13</v>
      </c>
      <c r="B34" s="13" t="s">
        <v>12</v>
      </c>
      <c r="C34" s="15"/>
      <c r="D34" s="29"/>
      <c r="E34" s="29"/>
      <c r="F34" s="29"/>
    </row>
    <row r="35" spans="1:6" s="1" customFormat="1" ht="18" x14ac:dyDescent="0.25">
      <c r="A35" s="15"/>
      <c r="B35" s="16" t="s">
        <v>15</v>
      </c>
      <c r="C35" s="68" t="s">
        <v>14</v>
      </c>
      <c r="D35" s="68"/>
      <c r="E35" s="68"/>
      <c r="F35" s="68"/>
    </row>
    <row r="36" spans="1:6" s="1" customFormat="1" ht="18" x14ac:dyDescent="0.25">
      <c r="A36" s="15"/>
      <c r="B36" s="16" t="s">
        <v>35</v>
      </c>
      <c r="C36" s="68" t="s">
        <v>37</v>
      </c>
      <c r="D36" s="68"/>
      <c r="E36" s="68"/>
      <c r="F36" s="68"/>
    </row>
    <row r="37" spans="1:6" s="1" customFormat="1" ht="18" x14ac:dyDescent="0.25">
      <c r="A37" s="15"/>
      <c r="B37" s="16" t="s">
        <v>36</v>
      </c>
      <c r="C37" s="68" t="s">
        <v>38</v>
      </c>
      <c r="D37" s="68"/>
      <c r="E37" s="68"/>
      <c r="F37" s="68"/>
    </row>
    <row r="38" spans="1:6" x14ac:dyDescent="0.2">
      <c r="A38" s="15"/>
      <c r="B38" s="16"/>
      <c r="C38" s="15"/>
      <c r="D38" s="29"/>
      <c r="E38" s="29"/>
      <c r="F38" s="29"/>
    </row>
    <row r="39" spans="1:6" x14ac:dyDescent="0.2">
      <c r="A39" s="15"/>
      <c r="B39" s="16"/>
      <c r="C39" s="15"/>
      <c r="D39" s="29"/>
      <c r="E39" s="29"/>
      <c r="F39" s="29"/>
    </row>
    <row r="40" spans="1:6" x14ac:dyDescent="0.2">
      <c r="A40" s="15"/>
      <c r="B40" s="79"/>
      <c r="C40" s="15"/>
      <c r="D40" s="29"/>
      <c r="E40" s="29"/>
      <c r="F40" s="29"/>
    </row>
    <row r="41" spans="1:6" x14ac:dyDescent="0.2">
      <c r="A41" s="15"/>
      <c r="B41" s="79"/>
      <c r="C41" s="15"/>
      <c r="D41" s="29"/>
      <c r="E41" s="29"/>
      <c r="F41" s="29"/>
    </row>
    <row r="42" spans="1:6" x14ac:dyDescent="0.2">
      <c r="A42" s="15"/>
      <c r="B42" s="79"/>
      <c r="C42" s="41"/>
      <c r="D42" s="29"/>
      <c r="E42" s="29"/>
      <c r="F42" s="29"/>
    </row>
    <row r="43" spans="1:6" x14ac:dyDescent="0.2">
      <c r="A43" s="15"/>
      <c r="B43" s="79"/>
      <c r="C43" s="41"/>
      <c r="D43" s="29"/>
      <c r="E43" s="29"/>
      <c r="F43" s="29"/>
    </row>
    <row r="44" spans="1:6" x14ac:dyDescent="0.2">
      <c r="A44" s="15"/>
      <c r="B44" s="79">
        <f>SUM(B40:B43)</f>
        <v>0</v>
      </c>
      <c r="C44" s="41"/>
      <c r="D44" s="29"/>
      <c r="E44" s="29"/>
      <c r="F44" s="29"/>
    </row>
    <row r="45" spans="1:6" x14ac:dyDescent="0.2">
      <c r="A45" s="15"/>
      <c r="B45" s="16"/>
      <c r="C45" s="41"/>
      <c r="D45" s="29"/>
      <c r="E45" s="29"/>
      <c r="F45" s="29"/>
    </row>
    <row r="46" spans="1:6" x14ac:dyDescent="0.2">
      <c r="A46" s="15"/>
      <c r="B46" s="16"/>
      <c r="C46" s="29"/>
      <c r="D46" s="29"/>
      <c r="E46" s="29"/>
      <c r="F46" s="29"/>
    </row>
    <row r="47" spans="1:6" x14ac:dyDescent="0.2">
      <c r="A47" s="15"/>
      <c r="B47" s="16"/>
      <c r="C47" s="15"/>
      <c r="D47" s="29"/>
      <c r="E47" s="29"/>
      <c r="F47" s="29"/>
    </row>
    <row r="48" spans="1:6" x14ac:dyDescent="0.2">
      <c r="A48" s="15"/>
      <c r="B48" s="16"/>
      <c r="C48" s="15"/>
      <c r="D48" s="29"/>
      <c r="E48" s="29"/>
      <c r="F48" s="29"/>
    </row>
    <row r="49" spans="1:6" x14ac:dyDescent="0.25">
      <c r="A49" s="17"/>
      <c r="B49" s="17"/>
      <c r="C49" s="17"/>
      <c r="D49" s="46"/>
      <c r="E49" s="46"/>
      <c r="F49" s="46"/>
    </row>
    <row r="61" spans="1:6" ht="19.5" customHeight="1" x14ac:dyDescent="0.25"/>
  </sheetData>
  <mergeCells count="12">
    <mergeCell ref="A30:B30"/>
    <mergeCell ref="C35:F35"/>
    <mergeCell ref="C36:F36"/>
    <mergeCell ref="C37:F37"/>
    <mergeCell ref="A1:F1"/>
    <mergeCell ref="A2:F2"/>
    <mergeCell ref="A3:F3"/>
    <mergeCell ref="A4:F4"/>
    <mergeCell ref="A5:F5"/>
    <mergeCell ref="A6:A7"/>
    <mergeCell ref="B6:B7"/>
    <mergeCell ref="C6:F6"/>
  </mergeCells>
  <pageMargins left="0.47" right="0.22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4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ไตรมาส1</vt:lpstr>
      <vt:lpstr>ไตรมาส 2</vt:lpstr>
      <vt:lpstr>ไตรมาส 3</vt:lpstr>
      <vt:lpstr>ไตรมาส 4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2020-10-22T08:57:42Z</cp:lastPrinted>
  <dcterms:created xsi:type="dcterms:W3CDTF">2020-10-08T08:00:08Z</dcterms:created>
  <dcterms:modified xsi:type="dcterms:W3CDTF">2020-10-26T06:56:05Z</dcterms:modified>
</cp:coreProperties>
</file>